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3016" windowHeight="8628"/>
  </bookViews>
  <sheets>
    <sheet name="SAŽETAK" sheetId="10" r:id="rId1"/>
    <sheet name=" Račun prihoda i rashoda" sheetId="3" r:id="rId2"/>
    <sheet name="Sheet1" sheetId="11" state="hidden" r:id="rId3"/>
    <sheet name="Prihodi i rashodi po izvorima" sheetId="8" r:id="rId4"/>
    <sheet name="Rashodi prema funkcijskoj kl" sheetId="5" r:id="rId5"/>
    <sheet name="Račun financiranja" sheetId="6" r:id="rId6"/>
    <sheet name="Račun financiranja po izvorima" sheetId="9" r:id="rId7"/>
    <sheet name="POSEBNI DIO" sheetId="7" r:id="rId8"/>
    <sheet name="List2" sheetId="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6" i="7" s="1"/>
  <c r="I7" i="7"/>
  <c r="I6" i="7" s="1"/>
  <c r="G7" i="7"/>
  <c r="G6" i="7" s="1"/>
  <c r="H82" i="7"/>
  <c r="I82" i="7"/>
  <c r="G82" i="7"/>
  <c r="G141" i="7"/>
  <c r="G136" i="7" s="1"/>
  <c r="H141" i="7"/>
  <c r="I141" i="7"/>
  <c r="I136" i="7" s="1"/>
  <c r="G137" i="7"/>
  <c r="H137" i="7"/>
  <c r="I137" i="7"/>
  <c r="H128" i="7"/>
  <c r="I128" i="7"/>
  <c r="H133" i="7"/>
  <c r="I133" i="7"/>
  <c r="H45" i="7"/>
  <c r="I45" i="7"/>
  <c r="I44" i="7" s="1"/>
  <c r="G45" i="7"/>
  <c r="G30" i="7"/>
  <c r="F94" i="7"/>
  <c r="F141" i="7"/>
  <c r="F109" i="7"/>
  <c r="F18" i="7"/>
  <c r="F49" i="8"/>
  <c r="E49" i="8"/>
  <c r="D49" i="8"/>
  <c r="F21" i="8"/>
  <c r="E21" i="8"/>
  <c r="D21" i="8"/>
  <c r="E10" i="3"/>
  <c r="E11" i="3"/>
  <c r="H136" i="7" l="1"/>
  <c r="G37" i="10"/>
  <c r="H37" i="10"/>
  <c r="F28" i="10"/>
  <c r="F22" i="10"/>
  <c r="E128" i="7" l="1"/>
  <c r="E133" i="7"/>
  <c r="E109" i="7"/>
  <c r="E47" i="7"/>
  <c r="H50" i="7" l="1"/>
  <c r="H33" i="3" l="1"/>
  <c r="G33" i="3"/>
  <c r="F30" i="7" l="1"/>
  <c r="F13" i="7"/>
  <c r="E141" i="7" l="1"/>
  <c r="E51" i="7"/>
  <c r="E30" i="7"/>
  <c r="B49" i="8" l="1"/>
  <c r="B17" i="8"/>
  <c r="B21" i="8"/>
  <c r="C21" i="8" l="1"/>
  <c r="D14" i="8"/>
  <c r="C14" i="8"/>
  <c r="B14" i="8"/>
  <c r="F17" i="8"/>
  <c r="E17" i="8"/>
  <c r="D17" i="8"/>
  <c r="C17" i="8"/>
  <c r="F10" i="8" l="1"/>
  <c r="E10" i="8"/>
  <c r="D10" i="8"/>
  <c r="B10" i="8"/>
  <c r="C10" i="8"/>
  <c r="C49" i="8"/>
  <c r="C45" i="8"/>
  <c r="D45" i="8"/>
  <c r="E45" i="8"/>
  <c r="F45" i="8"/>
  <c r="B45" i="8"/>
  <c r="F42" i="8"/>
  <c r="E42" i="8"/>
  <c r="D42" i="8"/>
  <c r="C42" i="8"/>
  <c r="B42" i="8"/>
  <c r="H44" i="7"/>
  <c r="F87" i="7"/>
  <c r="F93" i="7"/>
  <c r="E94" i="7"/>
  <c r="E93" i="7" s="1"/>
  <c r="F137" i="7"/>
  <c r="E137" i="7"/>
  <c r="E136" i="7" l="1"/>
  <c r="F136" i="7"/>
  <c r="E38" i="8"/>
  <c r="F38" i="8"/>
  <c r="C38" i="8"/>
  <c r="D38" i="8"/>
  <c r="B38" i="8"/>
  <c r="G133" i="7"/>
  <c r="F133" i="7"/>
  <c r="G128" i="7"/>
  <c r="F128" i="7"/>
  <c r="H86" i="7"/>
  <c r="I86" i="7"/>
  <c r="G86" i="7"/>
  <c r="F86" i="7"/>
  <c r="F82" i="7" s="1"/>
  <c r="E87" i="7"/>
  <c r="E86" i="7" s="1"/>
  <c r="E82" i="7" s="1"/>
  <c r="F127" i="7" l="1"/>
  <c r="F126" i="7" s="1"/>
  <c r="F76" i="7" s="1"/>
  <c r="G127" i="7"/>
  <c r="G126" i="7" s="1"/>
  <c r="G76" i="7" s="1"/>
  <c r="H127" i="7"/>
  <c r="H126" i="7" s="1"/>
  <c r="H76" i="7" s="1"/>
  <c r="E127" i="7"/>
  <c r="E126" i="7" s="1"/>
  <c r="E76" i="7" s="1"/>
  <c r="I127" i="7"/>
  <c r="I126" i="7" s="1"/>
  <c r="I76" i="7" s="1"/>
  <c r="I72" i="7"/>
  <c r="H72" i="7"/>
  <c r="G72" i="7"/>
  <c r="F72" i="7"/>
  <c r="E72" i="7"/>
  <c r="I50" i="7"/>
  <c r="F51" i="7"/>
  <c r="F50" i="7" s="1"/>
  <c r="F45" i="7" s="1"/>
  <c r="F44" i="7" s="1"/>
  <c r="E50" i="7"/>
  <c r="E45" i="7" s="1"/>
  <c r="E44" i="7" s="1"/>
  <c r="I47" i="7"/>
  <c r="H47" i="7"/>
  <c r="G47" i="7"/>
  <c r="F47" i="7"/>
  <c r="I30" i="7"/>
  <c r="H30" i="7"/>
  <c r="I9" i="7"/>
  <c r="H9" i="7"/>
  <c r="G9" i="7"/>
  <c r="F9" i="7"/>
  <c r="F7" i="7" s="1"/>
  <c r="F6" i="7" s="1"/>
  <c r="E9" i="7"/>
  <c r="E13" i="7"/>
  <c r="G50" i="7" l="1"/>
  <c r="G44" i="7" s="1"/>
  <c r="E7" i="7"/>
  <c r="E6" i="7" s="1"/>
  <c r="H157" i="7"/>
  <c r="H27" i="3"/>
  <c r="G27" i="3"/>
  <c r="F33" i="3"/>
  <c r="F27" i="3"/>
  <c r="H11" i="3"/>
  <c r="H10" i="3" s="1"/>
  <c r="G11" i="3"/>
  <c r="G10" i="3" s="1"/>
  <c r="F11" i="3"/>
  <c r="F10" i="3" s="1"/>
  <c r="E33" i="3"/>
  <c r="E27" i="3"/>
  <c r="I157" i="7" l="1"/>
  <c r="G157" i="7"/>
  <c r="F157" i="7"/>
  <c r="E157" i="7"/>
  <c r="F26" i="3"/>
  <c r="E26" i="3"/>
  <c r="G26" i="3"/>
  <c r="H26" i="3"/>
  <c r="D27" i="3"/>
  <c r="D11" i="3"/>
  <c r="D10" i="3" s="1"/>
  <c r="D33" i="3"/>
  <c r="D26" i="3" l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J14" i="10"/>
  <c r="H14" i="10"/>
  <c r="H22" i="10" s="1"/>
  <c r="G14" i="10"/>
  <c r="G22" i="10" s="1"/>
  <c r="F14" i="10"/>
  <c r="F29" i="10" s="1"/>
  <c r="F34" i="10" s="1"/>
  <c r="F37" i="10" s="1"/>
  <c r="I34" i="10" s="1"/>
  <c r="I37" i="10" s="1"/>
  <c r="J34" i="10" s="1"/>
  <c r="J37" i="10" s="1"/>
  <c r="J22" i="10" l="1"/>
  <c r="J28" i="10" s="1"/>
  <c r="J29" i="10" s="1"/>
  <c r="I22" i="10"/>
  <c r="I28" i="10" s="1"/>
  <c r="I29" i="10" s="1"/>
</calcChain>
</file>

<file path=xl/sharedStrings.xml><?xml version="1.0" encoding="utf-8"?>
<sst xmlns="http://schemas.openxmlformats.org/spreadsheetml/2006/main" count="361" uniqueCount="164">
  <si>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</si>
  <si>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</si>
  <si>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</si>
  <si>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</si>
  <si>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</si>
  <si>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</si>
  <si>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</si>
  <si>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</si>
  <si>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</si>
  <si>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</si>
  <si>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</si>
  <si>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</si>
  <si>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</si>
  <si>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</si>
  <si>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</si>
  <si>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</si>
  <si>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</si>
  <si>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</si>
  <si>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</si>
  <si>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</si>
  <si>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</si>
  <si>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</si>
  <si>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</si>
  <si>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</si>
  <si>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</si>
  <si>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</si>
  <si>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</si>
  <si>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</si>
  <si>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</si>
  <si>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</si>
  <si>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</si>
  <si>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</si>
  <si>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</si>
  <si>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</si>
  <si>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</si>
  <si>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</si>
  <si>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</si>
  <si>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</si>
  <si>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</si>
  <si>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</si>
  <si>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</si>
  <si>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</si>
  <si>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</si>
  <si>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</si>
  <si>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</si>
  <si>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</si>
  <si>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</si>
  <si>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</si>
  <si>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</si>
  <si>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</si>
  <si>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</si>
  <si>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</si>
  <si>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</si>
  <si>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</si>
  <si>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</si>
  <si>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</si>
  <si>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</si>
  <si>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</si>
  <si>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</si>
  <si>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</si>
  <si>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</si>
  <si>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</si>
  <si>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</si>
  <si>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</si>
  <si>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</si>
  <si>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</si>
  <si>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</si>
  <si>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Ostali rashodi</t>
  </si>
  <si>
    <t>Rashodi za dodatna ulaganja na nefinancijskoj imovini</t>
  </si>
  <si>
    <t>Ostali prihodi</t>
  </si>
  <si>
    <t>Prihodi od prodaje proizvoda i robe te pruženih usluga</t>
  </si>
  <si>
    <t>PROGRAM A101206</t>
  </si>
  <si>
    <t>EUROP.SOCIJ.FOND ''ZMS''</t>
  </si>
  <si>
    <t>Izvor financiranja 1.1.1</t>
  </si>
  <si>
    <t>Opći prihodi i primici</t>
  </si>
  <si>
    <t>Izvor financiranja 5.6.1</t>
  </si>
  <si>
    <t>Fondovi EU</t>
  </si>
  <si>
    <t>EU PROJEKTI UO ZA OBRAZOVANJE,KULTURU I SPORT</t>
  </si>
  <si>
    <t>ŠKOLSKA SHEMA</t>
  </si>
  <si>
    <t>Izvor financiranja 5.2.1</t>
  </si>
  <si>
    <t>Ostale pomoći</t>
  </si>
  <si>
    <t>PROGRAM A101207</t>
  </si>
  <si>
    <t>ZAKONSKI STANDARD USTANOVA U OBRAZOVANJU</t>
  </si>
  <si>
    <t>Aktivnost A101207A120704</t>
  </si>
  <si>
    <t>OSIGUR.UVJETA RADA ZA REDOVNO POSLOVANJE</t>
  </si>
  <si>
    <t>Izvor financiranja 4.4.1</t>
  </si>
  <si>
    <t>Decentralizirana sredstva</t>
  </si>
  <si>
    <t>Izvor financiranja 5.8.1</t>
  </si>
  <si>
    <t>Ostale pomoći-prorač.korisnici</t>
  </si>
  <si>
    <t>Aktivnost A101207A120706</t>
  </si>
  <si>
    <t>INVESTICIJSKA ULAGANJA U SREDNJE ŠKOLE I UČ.DOMOVE</t>
  </si>
  <si>
    <t>Aktivnost A101207K120707</t>
  </si>
  <si>
    <t>KAPITALNA ULAGANJA U SREDNJE ŠKOLE</t>
  </si>
  <si>
    <t>PROGRAM A101208</t>
  </si>
  <si>
    <t>PROGRAM USTANOVA U OBRAZOVANJU IZNAD STANDARDA</t>
  </si>
  <si>
    <t>Aktivnost A101208A120803</t>
  </si>
  <si>
    <t>NATJECANJE IZ ZNANJA UČENIKA</t>
  </si>
  <si>
    <t>Aktivnost A101208A120804</t>
  </si>
  <si>
    <t>FINANCIRANJE ŠKOLSKIH PROJEKATA</t>
  </si>
  <si>
    <t>Izvor financiranja 5.9.1</t>
  </si>
  <si>
    <t>Pomoći/Fondovi EU</t>
  </si>
  <si>
    <t>Aktivnost A101208A120812</t>
  </si>
  <si>
    <t>PROGRAMI ŠKOLSKOG KURIKULUMA SREDNJIH ŠKOLA</t>
  </si>
  <si>
    <t>Aktivnost A101208A120813</t>
  </si>
  <si>
    <t>OSTALE AKTIVNOSTI SVIH SREDNJIH ŠKOLA I UČ.DOMOVA</t>
  </si>
  <si>
    <t>Izvor financiranja 4.3.1</t>
  </si>
  <si>
    <t>Prihodi za posebne namjene-prorač.korisnici</t>
  </si>
  <si>
    <t>Aktivnost A101208A120814</t>
  </si>
  <si>
    <t>DODATNE DJELATNOSTI SREDNJIH ŠKOLA I UČ. DOMOVA</t>
  </si>
  <si>
    <t>Izvor financiranja 3.2.1</t>
  </si>
  <si>
    <t>Vlastiti prihodi-proračunski korisnici</t>
  </si>
  <si>
    <t>Rashodi za dodatna ulaganja na nefin. Imovini</t>
  </si>
  <si>
    <t>Izvor financiranja 3.2.2</t>
  </si>
  <si>
    <t>Vlastiti prihodi-proračunski korisnici-prenesena sredstva</t>
  </si>
  <si>
    <t>Izvor financiranja 7.2.1</t>
  </si>
  <si>
    <t>Prihodi za nabavu proizvedene dugotrajne imovine</t>
  </si>
  <si>
    <t>Izvor financiranja 5.9.2</t>
  </si>
  <si>
    <t>Ostale pomoći proračunski korisnici</t>
  </si>
  <si>
    <t>4  Prihodi za posebne namjene</t>
  </si>
  <si>
    <t>5  Pomoći</t>
  </si>
  <si>
    <t>7  Prihodi od prodaje nefin. imovine</t>
  </si>
  <si>
    <t>Projekcija proračuna
za 2027.</t>
  </si>
  <si>
    <t>Projekcija 
za 2027.</t>
  </si>
  <si>
    <t>32 Vlastiti prihodi</t>
  </si>
  <si>
    <t>43 Prihodi -proračunski korisnici</t>
  </si>
  <si>
    <t>44 Decentralizirana sredstva</t>
  </si>
  <si>
    <t>72  Ostale pomoći-pror.korisnici</t>
  </si>
  <si>
    <t>59  Pomoći/Fondovi EU PK</t>
  </si>
  <si>
    <t>58  Ostale pomoći-pror.korisnici</t>
  </si>
  <si>
    <t>56  Fondovi EU</t>
  </si>
  <si>
    <t>52  Ostale pomoći</t>
  </si>
  <si>
    <t>Rashodi za nabavu neproizvedene dugotraj. Imovine</t>
  </si>
  <si>
    <t>SVEUKUPNO</t>
  </si>
  <si>
    <t>58 Ostale pomoći-pror.korisnici</t>
  </si>
  <si>
    <t>Aktivnost A101208A120820</t>
  </si>
  <si>
    <t>PROJEKT OPSKRBA ŠK.USTANOVA HIGIJENSKIM POTREPŠTINAMA</t>
  </si>
  <si>
    <t>092 SREDNJOŠKOLSKO OBRAZOVANJE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</si>
  <si>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</si>
  <si>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</si>
  <si>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</si>
  <si>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</si>
  <si>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</si>
  <si>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</si>
  <si>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</si>
  <si>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Rezultat poslovanja</t>
  </si>
  <si>
    <t>50 Pomoći iz državnog proračuna</t>
  </si>
  <si>
    <t>Izvor financiranja 5.8.2</t>
  </si>
  <si>
    <t>Ostale pomoći-prenesena sredstva</t>
  </si>
  <si>
    <t>Pomoći iz državnog proračuna</t>
  </si>
  <si>
    <t>Izvor financiranja 5.0.111</t>
  </si>
  <si>
    <t>Izvor financiranja 5.6.111</t>
  </si>
  <si>
    <t>Europski soc.fond fin. iz rasp.pred-DNŽ</t>
  </si>
  <si>
    <t>Aktivnost T101206T120608</t>
  </si>
  <si>
    <t>Izvor financiranja 5.6.1001</t>
  </si>
  <si>
    <t>Izvor financiranja 5.0.112</t>
  </si>
  <si>
    <t>Pomoći iz drž.proračuna kroz opće prihode i primitke</t>
  </si>
  <si>
    <t>Izvor financiranja 5.0.122</t>
  </si>
  <si>
    <t>Pomoći iz DP kroz nacionalno suf. EU projekata</t>
  </si>
  <si>
    <t>Izvor financiranja 5.0.1221</t>
  </si>
  <si>
    <t>Pomoći iz DP kroz nacionalno suf. EU projekata-prenesena sredstva</t>
  </si>
  <si>
    <t>Pomoći iz drž. Proračuna kroz opće prihode i primitke</t>
  </si>
  <si>
    <t>Aktivnost T101206T120602</t>
  </si>
  <si>
    <t>FINANCIJSKI PLAN EKONOMSKE I TRGOVAČKE ŠKOLE DUBROVNIK 
ZA 2026. I PROJEKCIJA ZA 2027. I 2028. GODINU</t>
  </si>
  <si>
    <t>FINANCIJSKI PLAN EKONOMSKE I TRGOVAČKE ŠKOLE DUBROVNIK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</si>
</sst>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 applyProtection="1">
      <alignment horizontal="right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3" fontId="3" fillId="2" borderId="7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 applyProtection="1">
      <alignment horizontal="right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3" fontId="1" fillId="0" borderId="3" xfId="0" applyNumberFormat="1" applyFont="1" applyBorder="1"/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1" fillId="0" borderId="0" xfId="0" applyNumberFormat="1" applyFont="1" applyBorder="1"/>
    <xf numFmtId="3" fontId="22" fillId="0" borderId="0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 applyProtection="1">
      <alignment horizontal="right" wrapText="1"/>
    </xf>
    <xf numFmtId="0" fontId="0" fillId="0" borderId="3" xfId="0" applyBorder="1"/>
    <xf numFmtId="4" fontId="0" fillId="0" borderId="3" xfId="0" applyNumberFormat="1" applyBorder="1"/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0" xfId="0" applyBorder="1"/>
    <xf numFmtId="3" fontId="3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 applyProtection="1">
      <alignment horizontal="right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0" fontId="1" fillId="0" borderId="0" xfId="0" applyFont="1" applyBorder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G27" sqref="G27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38" t="s">
        <v>162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7.399999999999999" x14ac:dyDescent="0.3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6" x14ac:dyDescent="0.3">
      <c r="A3" s="138" t="s">
        <v>19</v>
      </c>
      <c r="B3" s="138"/>
      <c r="C3" s="138"/>
      <c r="D3" s="138"/>
      <c r="E3" s="138"/>
      <c r="F3" s="138"/>
      <c r="G3" s="138"/>
      <c r="H3" s="138"/>
      <c r="I3" s="151"/>
      <c r="J3" s="151"/>
    </row>
    <row r="4" spans="1:10" ht="17.399999999999999" x14ac:dyDescent="0.3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6" x14ac:dyDescent="0.3">
      <c r="A5" s="138" t="s">
        <v>25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7" t="s">
        <v>34</v>
      </c>
    </row>
    <row r="7" spans="1:10" ht="26.4" x14ac:dyDescent="0.3">
      <c r="A7" s="30"/>
      <c r="B7" s="31"/>
      <c r="C7" s="31"/>
      <c r="D7" s="32"/>
      <c r="E7" s="33"/>
      <c r="F7" s="3" t="s">
        <v>137</v>
      </c>
      <c r="G7" s="3" t="s">
        <v>138</v>
      </c>
      <c r="H7" s="3" t="s">
        <v>139</v>
      </c>
      <c r="I7" s="3" t="s">
        <v>121</v>
      </c>
      <c r="J7" s="3" t="s">
        <v>140</v>
      </c>
    </row>
    <row r="8" spans="1:10" x14ac:dyDescent="0.3">
      <c r="A8" s="143" t="s">
        <v>0</v>
      </c>
      <c r="B8" s="137"/>
      <c r="C8" s="137"/>
      <c r="D8" s="137"/>
      <c r="E8" s="152"/>
      <c r="F8" s="34">
        <f>F9+F10</f>
        <v>1762975.14</v>
      </c>
      <c r="G8" s="34">
        <f t="shared" ref="G8:J8" si="0">G9+G10</f>
        <v>2160295</v>
      </c>
      <c r="H8" s="34">
        <f t="shared" si="0"/>
        <v>2089845</v>
      </c>
      <c r="I8" s="34">
        <f t="shared" si="0"/>
        <v>2071514</v>
      </c>
      <c r="J8" s="34">
        <f t="shared" si="0"/>
        <v>2048514</v>
      </c>
    </row>
    <row r="9" spans="1:10" x14ac:dyDescent="0.3">
      <c r="A9" s="153" t="s">
        <v>36</v>
      </c>
      <c r="B9" s="154"/>
      <c r="C9" s="154"/>
      <c r="D9" s="154"/>
      <c r="E9" s="150"/>
      <c r="F9" s="35">
        <v>1762915.45</v>
      </c>
      <c r="G9" s="35">
        <v>2160215</v>
      </c>
      <c r="H9" s="35">
        <v>2089765</v>
      </c>
      <c r="I9" s="35">
        <v>2071434</v>
      </c>
      <c r="J9" s="35">
        <v>2048434</v>
      </c>
    </row>
    <row r="10" spans="1:10" x14ac:dyDescent="0.3">
      <c r="A10" s="155" t="s">
        <v>37</v>
      </c>
      <c r="B10" s="150"/>
      <c r="C10" s="150"/>
      <c r="D10" s="150"/>
      <c r="E10" s="150"/>
      <c r="F10" s="35">
        <v>59.69</v>
      </c>
      <c r="G10" s="35">
        <v>80</v>
      </c>
      <c r="H10" s="35">
        <v>80</v>
      </c>
      <c r="I10" s="35">
        <v>80</v>
      </c>
      <c r="J10" s="35">
        <v>80</v>
      </c>
    </row>
    <row r="11" spans="1:10" x14ac:dyDescent="0.3">
      <c r="A11" s="38" t="s">
        <v>1</v>
      </c>
      <c r="B11" s="47"/>
      <c r="C11" s="47"/>
      <c r="D11" s="47"/>
      <c r="E11" s="47"/>
      <c r="F11" s="34">
        <f>F12+F13</f>
        <v>1723752.95</v>
      </c>
      <c r="G11" s="34">
        <f t="shared" ref="G11:J11" si="1">G12+G13</f>
        <v>2160295</v>
      </c>
      <c r="H11" s="34">
        <f t="shared" si="1"/>
        <v>2089845</v>
      </c>
      <c r="I11" s="34">
        <f t="shared" si="1"/>
        <v>2071514</v>
      </c>
      <c r="J11" s="34">
        <f t="shared" si="1"/>
        <v>2048514</v>
      </c>
    </row>
    <row r="12" spans="1:10" x14ac:dyDescent="0.3">
      <c r="A12" s="156" t="s">
        <v>38</v>
      </c>
      <c r="B12" s="154"/>
      <c r="C12" s="154"/>
      <c r="D12" s="154"/>
      <c r="E12" s="154"/>
      <c r="F12" s="35">
        <v>1682682.77</v>
      </c>
      <c r="G12" s="35">
        <v>2068312</v>
      </c>
      <c r="H12" s="35">
        <v>2008462</v>
      </c>
      <c r="I12" s="35">
        <v>1990131</v>
      </c>
      <c r="J12" s="48">
        <v>1967131</v>
      </c>
    </row>
    <row r="13" spans="1:10" x14ac:dyDescent="0.3">
      <c r="A13" s="149" t="s">
        <v>39</v>
      </c>
      <c r="B13" s="150"/>
      <c r="C13" s="150"/>
      <c r="D13" s="150"/>
      <c r="E13" s="150"/>
      <c r="F13" s="49">
        <v>41070.18</v>
      </c>
      <c r="G13" s="49">
        <v>91983</v>
      </c>
      <c r="H13" s="49">
        <v>81383</v>
      </c>
      <c r="I13" s="49">
        <v>81383</v>
      </c>
      <c r="J13" s="48">
        <v>81383</v>
      </c>
    </row>
    <row r="14" spans="1:10" x14ac:dyDescent="0.3">
      <c r="A14" s="136" t="s">
        <v>58</v>
      </c>
      <c r="B14" s="137"/>
      <c r="C14" s="137"/>
      <c r="D14" s="137"/>
      <c r="E14" s="137"/>
      <c r="F14" s="34">
        <f>F8-F11</f>
        <v>39222.189999999944</v>
      </c>
      <c r="G14" s="34">
        <f t="shared" ref="G14:J14" si="2">G8-G11</f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ht="17.399999999999999" x14ac:dyDescent="0.3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6" x14ac:dyDescent="0.3">
      <c r="A16" s="138" t="s">
        <v>26</v>
      </c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 ht="17.399999999999999" x14ac:dyDescent="0.3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6.4" x14ac:dyDescent="0.3">
      <c r="A18" s="30"/>
      <c r="B18" s="31"/>
      <c r="C18" s="31"/>
      <c r="D18" s="32"/>
      <c r="E18" s="33"/>
      <c r="F18" s="3" t="s">
        <v>137</v>
      </c>
      <c r="G18" s="3" t="s">
        <v>138</v>
      </c>
      <c r="H18" s="3" t="s">
        <v>139</v>
      </c>
      <c r="I18" s="3" t="s">
        <v>121</v>
      </c>
      <c r="J18" s="3" t="s">
        <v>140</v>
      </c>
    </row>
    <row r="19" spans="1:10" x14ac:dyDescent="0.3">
      <c r="A19" s="149" t="s">
        <v>40</v>
      </c>
      <c r="B19" s="150"/>
      <c r="C19" s="150"/>
      <c r="D19" s="150"/>
      <c r="E19" s="150"/>
      <c r="F19" s="49"/>
      <c r="G19" s="49"/>
      <c r="H19" s="49"/>
      <c r="I19" s="49"/>
      <c r="J19" s="48"/>
    </row>
    <row r="20" spans="1:10" x14ac:dyDescent="0.3">
      <c r="A20" s="149" t="s">
        <v>41</v>
      </c>
      <c r="B20" s="150"/>
      <c r="C20" s="150"/>
      <c r="D20" s="150"/>
      <c r="E20" s="150"/>
      <c r="F20" s="49"/>
      <c r="G20" s="49"/>
      <c r="H20" s="49"/>
      <c r="I20" s="49"/>
      <c r="J20" s="48"/>
    </row>
    <row r="21" spans="1:10" x14ac:dyDescent="0.3">
      <c r="A21" s="136" t="s">
        <v>2</v>
      </c>
      <c r="B21" s="137"/>
      <c r="C21" s="137"/>
      <c r="D21" s="137"/>
      <c r="E21" s="137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3">
      <c r="A22" s="136" t="s">
        <v>59</v>
      </c>
      <c r="B22" s="137"/>
      <c r="C22" s="137"/>
      <c r="D22" s="137"/>
      <c r="E22" s="137"/>
      <c r="F22" s="34">
        <f>F14+F21</f>
        <v>39222.189999999944</v>
      </c>
      <c r="G22" s="34">
        <f t="shared" ref="G22:J22" si="4">G14+G21</f>
        <v>0</v>
      </c>
      <c r="H22" s="34">
        <f t="shared" si="4"/>
        <v>0</v>
      </c>
      <c r="I22" s="34">
        <f t="shared" si="4"/>
        <v>0</v>
      </c>
      <c r="J22" s="34">
        <f t="shared" si="4"/>
        <v>0</v>
      </c>
    </row>
    <row r="23" spans="1:10" ht="17.399999999999999" x14ac:dyDescent="0.3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6" x14ac:dyDescent="0.3">
      <c r="A24" s="138" t="s">
        <v>60</v>
      </c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 ht="15.6" x14ac:dyDescent="0.3">
      <c r="A25" s="45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6.4" x14ac:dyDescent="0.3">
      <c r="A26" s="30"/>
      <c r="B26" s="31"/>
      <c r="C26" s="31"/>
      <c r="D26" s="32"/>
      <c r="E26" s="33"/>
      <c r="F26" s="3" t="s">
        <v>137</v>
      </c>
      <c r="G26" s="3" t="s">
        <v>138</v>
      </c>
      <c r="H26" s="3" t="s">
        <v>139</v>
      </c>
      <c r="I26" s="3" t="s">
        <v>121</v>
      </c>
      <c r="J26" s="3" t="s">
        <v>140</v>
      </c>
    </row>
    <row r="27" spans="1:10" ht="15" customHeight="1" x14ac:dyDescent="0.3">
      <c r="A27" s="140" t="s">
        <v>61</v>
      </c>
      <c r="B27" s="141"/>
      <c r="C27" s="141"/>
      <c r="D27" s="141"/>
      <c r="E27" s="142"/>
      <c r="F27" s="50">
        <v>121516.18</v>
      </c>
      <c r="G27" s="50">
        <v>160738</v>
      </c>
      <c r="H27" s="50">
        <v>85738</v>
      </c>
      <c r="I27" s="50">
        <v>0</v>
      </c>
      <c r="J27" s="51">
        <v>0</v>
      </c>
    </row>
    <row r="28" spans="1:10" ht="15" customHeight="1" x14ac:dyDescent="0.3">
      <c r="A28" s="136" t="s">
        <v>62</v>
      </c>
      <c r="B28" s="137"/>
      <c r="C28" s="137"/>
      <c r="D28" s="137"/>
      <c r="E28" s="137"/>
      <c r="F28" s="52">
        <f>F22+F27</f>
        <v>160738.36999999994</v>
      </c>
      <c r="G28" s="52">
        <v>0</v>
      </c>
      <c r="H28" s="52">
        <v>0</v>
      </c>
      <c r="I28" s="52">
        <f t="shared" ref="I28:J28" si="5">I22+I27</f>
        <v>0</v>
      </c>
      <c r="J28" s="53">
        <f t="shared" si="5"/>
        <v>0</v>
      </c>
    </row>
    <row r="29" spans="1:10" ht="45" customHeight="1" x14ac:dyDescent="0.3">
      <c r="A29" s="143" t="s">
        <v>63</v>
      </c>
      <c r="B29" s="144"/>
      <c r="C29" s="144"/>
      <c r="D29" s="144"/>
      <c r="E29" s="145"/>
      <c r="F29" s="52">
        <f>F14+F21+F27-F28</f>
        <v>0</v>
      </c>
      <c r="G29" s="52">
        <v>0</v>
      </c>
      <c r="H29" s="52">
        <v>0</v>
      </c>
      <c r="I29" s="52">
        <f t="shared" ref="I29:J29" si="6">I14+I21+I27-I28</f>
        <v>0</v>
      </c>
      <c r="J29" s="53">
        <f t="shared" si="6"/>
        <v>0</v>
      </c>
    </row>
    <row r="30" spans="1:10" ht="15.6" x14ac:dyDescent="0.3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5.6" x14ac:dyDescent="0.3">
      <c r="A31" s="146" t="s">
        <v>57</v>
      </c>
      <c r="B31" s="146"/>
      <c r="C31" s="146"/>
      <c r="D31" s="146"/>
      <c r="E31" s="146"/>
      <c r="F31" s="146"/>
      <c r="G31" s="146"/>
      <c r="H31" s="146"/>
      <c r="I31" s="146"/>
      <c r="J31" s="146"/>
    </row>
    <row r="32" spans="1:10" ht="17.399999999999999" x14ac:dyDescent="0.3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ht="26.4" x14ac:dyDescent="0.3">
      <c r="A33" s="59"/>
      <c r="B33" s="60"/>
      <c r="C33" s="60"/>
      <c r="D33" s="61"/>
      <c r="E33" s="62"/>
      <c r="F33" s="63" t="s">
        <v>137</v>
      </c>
      <c r="G33" s="63" t="s">
        <v>138</v>
      </c>
      <c r="H33" s="63" t="s">
        <v>139</v>
      </c>
      <c r="I33" s="63" t="s">
        <v>121</v>
      </c>
      <c r="J33" s="63" t="s">
        <v>140</v>
      </c>
    </row>
    <row r="34" spans="1:10" x14ac:dyDescent="0.3">
      <c r="A34" s="140" t="s">
        <v>61</v>
      </c>
      <c r="B34" s="141"/>
      <c r="C34" s="141"/>
      <c r="D34" s="141"/>
      <c r="E34" s="142"/>
      <c r="F34" s="50">
        <f>+SUM(F28+F29)</f>
        <v>160738.36999999994</v>
      </c>
      <c r="G34" s="50">
        <v>160738</v>
      </c>
      <c r="H34" s="50">
        <v>85738</v>
      </c>
      <c r="I34" s="50">
        <f>H37</f>
        <v>0</v>
      </c>
      <c r="J34" s="51">
        <f>I37</f>
        <v>0</v>
      </c>
    </row>
    <row r="35" spans="1:10" ht="28.5" customHeight="1" x14ac:dyDescent="0.3">
      <c r="A35" s="140" t="s">
        <v>64</v>
      </c>
      <c r="B35" s="141"/>
      <c r="C35" s="141"/>
      <c r="D35" s="141"/>
      <c r="E35" s="142"/>
      <c r="F35" s="50">
        <v>0</v>
      </c>
      <c r="G35" s="50">
        <v>75000</v>
      </c>
      <c r="H35" s="50">
        <v>85738</v>
      </c>
      <c r="I35" s="50">
        <v>0</v>
      </c>
      <c r="J35" s="51">
        <v>0</v>
      </c>
    </row>
    <row r="36" spans="1:10" x14ac:dyDescent="0.3">
      <c r="A36" s="140" t="s">
        <v>65</v>
      </c>
      <c r="B36" s="147"/>
      <c r="C36" s="147"/>
      <c r="D36" s="147"/>
      <c r="E36" s="148"/>
      <c r="F36" s="50">
        <v>0</v>
      </c>
      <c r="G36" s="50">
        <v>0</v>
      </c>
      <c r="H36" s="50">
        <v>0</v>
      </c>
      <c r="I36" s="50">
        <v>0</v>
      </c>
      <c r="J36" s="51">
        <v>0</v>
      </c>
    </row>
    <row r="37" spans="1:10" ht="15" customHeight="1" x14ac:dyDescent="0.3">
      <c r="A37" s="136" t="s">
        <v>62</v>
      </c>
      <c r="B37" s="137"/>
      <c r="C37" s="137"/>
      <c r="D37" s="137"/>
      <c r="E37" s="137"/>
      <c r="F37" s="36">
        <f>F34-F35+F36</f>
        <v>160738.36999999994</v>
      </c>
      <c r="G37" s="36">
        <f t="shared" ref="G37:J37" si="7">G34-G35+G36</f>
        <v>85738</v>
      </c>
      <c r="H37" s="36">
        <f t="shared" si="7"/>
        <v>0</v>
      </c>
      <c r="I37" s="36">
        <f t="shared" si="7"/>
        <v>0</v>
      </c>
      <c r="J37" s="36">
        <f t="shared" si="7"/>
        <v>0</v>
      </c>
    </row>
    <row r="38" spans="1:10" ht="17.25" customHeight="1" x14ac:dyDescent="0.3"/>
    <row r="39" spans="1:10" x14ac:dyDescent="0.3">
      <c r="A39" s="134" t="s">
        <v>35</v>
      </c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0" ht="9" customHeight="1" x14ac:dyDescent="0.3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M12" sqref="M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38" t="s">
        <v>163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38" t="s">
        <v>19</v>
      </c>
      <c r="B3" s="138"/>
      <c r="C3" s="138"/>
      <c r="D3" s="138"/>
      <c r="E3" s="138"/>
      <c r="F3" s="138"/>
      <c r="G3" s="138"/>
      <c r="H3" s="138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38" t="s">
        <v>4</v>
      </c>
      <c r="B5" s="138"/>
      <c r="C5" s="138"/>
      <c r="D5" s="138"/>
      <c r="E5" s="138"/>
      <c r="F5" s="138"/>
      <c r="G5" s="138"/>
      <c r="H5" s="138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38" t="s">
        <v>42</v>
      </c>
      <c r="B7" s="138"/>
      <c r="C7" s="138"/>
      <c r="D7" s="138"/>
      <c r="E7" s="138"/>
      <c r="F7" s="138"/>
      <c r="G7" s="138"/>
      <c r="H7" s="138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21" t="s">
        <v>5</v>
      </c>
      <c r="B9" s="20" t="s">
        <v>6</v>
      </c>
      <c r="C9" s="20" t="s">
        <v>3</v>
      </c>
      <c r="D9" s="20" t="s">
        <v>141</v>
      </c>
      <c r="E9" s="21" t="s">
        <v>138</v>
      </c>
      <c r="F9" s="21" t="s">
        <v>142</v>
      </c>
      <c r="G9" s="21" t="s">
        <v>122</v>
      </c>
      <c r="H9" s="21" t="s">
        <v>143</v>
      </c>
    </row>
    <row r="10" spans="1:8" x14ac:dyDescent="0.3">
      <c r="A10" s="41"/>
      <c r="B10" s="42"/>
      <c r="C10" s="40" t="s">
        <v>0</v>
      </c>
      <c r="D10" s="65">
        <f>+SUM(D11+D18)</f>
        <v>1762975.45</v>
      </c>
      <c r="E10" s="65">
        <f>+SUM(E11+E18)</f>
        <v>1999558</v>
      </c>
      <c r="F10" s="65">
        <f>+SUM(F11+F18)</f>
        <v>2014845</v>
      </c>
      <c r="G10" s="65">
        <f>+SUM(G11+G18)</f>
        <v>2011514</v>
      </c>
      <c r="H10" s="65">
        <f>+SUM(H11+H18)</f>
        <v>1988514</v>
      </c>
    </row>
    <row r="11" spans="1:8" ht="15.75" customHeight="1" x14ac:dyDescent="0.3">
      <c r="A11" s="11">
        <v>6</v>
      </c>
      <c r="B11" s="11"/>
      <c r="C11" s="11" t="s">
        <v>7</v>
      </c>
      <c r="D11" s="8">
        <f>+SUM(D12:D17)</f>
        <v>1762915.45</v>
      </c>
      <c r="E11" s="8">
        <f>+SUM(E12:E17)</f>
        <v>1999478</v>
      </c>
      <c r="F11" s="8">
        <f>+SUM(F12:F17)</f>
        <v>2014765</v>
      </c>
      <c r="G11" s="8">
        <f>+SUM(G12:G17)</f>
        <v>2011434</v>
      </c>
      <c r="H11" s="8">
        <f>+SUM(H12:H17)</f>
        <v>1988434</v>
      </c>
    </row>
    <row r="12" spans="1:8" ht="39.6" x14ac:dyDescent="0.3">
      <c r="A12" s="11"/>
      <c r="B12" s="16">
        <v>63</v>
      </c>
      <c r="C12" s="16" t="s">
        <v>28</v>
      </c>
      <c r="D12" s="8">
        <v>1505520.28</v>
      </c>
      <c r="E12" s="9">
        <v>1715940</v>
      </c>
      <c r="F12" s="9">
        <v>1688076</v>
      </c>
      <c r="G12" s="9">
        <v>1688076</v>
      </c>
      <c r="H12" s="9">
        <v>1688076</v>
      </c>
    </row>
    <row r="13" spans="1:8" x14ac:dyDescent="0.3">
      <c r="A13" s="11"/>
      <c r="B13" s="16">
        <v>64</v>
      </c>
      <c r="C13" s="16"/>
      <c r="D13" s="8">
        <v>1.05</v>
      </c>
      <c r="E13" s="9">
        <v>3</v>
      </c>
      <c r="F13" s="9">
        <v>3</v>
      </c>
      <c r="G13" s="9">
        <v>3</v>
      </c>
      <c r="H13" s="9">
        <v>3</v>
      </c>
    </row>
    <row r="14" spans="1:8" x14ac:dyDescent="0.3">
      <c r="A14" s="12"/>
      <c r="B14" s="28" t="s">
        <v>29</v>
      </c>
      <c r="C14" s="13"/>
      <c r="D14" s="8">
        <v>0</v>
      </c>
      <c r="E14" s="9"/>
      <c r="F14" s="9"/>
      <c r="G14" s="9"/>
      <c r="H14" s="9"/>
    </row>
    <row r="15" spans="1:8" ht="26.4" x14ac:dyDescent="0.3">
      <c r="A15" s="12"/>
      <c r="B15" s="12">
        <v>66</v>
      </c>
      <c r="C15" s="16" t="s">
        <v>70</v>
      </c>
      <c r="D15" s="8">
        <v>80285.89</v>
      </c>
      <c r="E15" s="9">
        <v>80000</v>
      </c>
      <c r="F15" s="9">
        <v>95000</v>
      </c>
      <c r="G15" s="9">
        <v>95000</v>
      </c>
      <c r="H15" s="9">
        <v>95000</v>
      </c>
    </row>
    <row r="16" spans="1:8" ht="39.6" x14ac:dyDescent="0.3">
      <c r="A16" s="12"/>
      <c r="B16" s="12">
        <v>67</v>
      </c>
      <c r="C16" s="16" t="s">
        <v>30</v>
      </c>
      <c r="D16" s="8">
        <v>157204.53</v>
      </c>
      <c r="E16" s="9">
        <v>184095</v>
      </c>
      <c r="F16" s="9">
        <v>231586</v>
      </c>
      <c r="G16" s="9">
        <v>228255</v>
      </c>
      <c r="H16" s="9">
        <v>205255</v>
      </c>
    </row>
    <row r="17" spans="1:9" x14ac:dyDescent="0.3">
      <c r="A17" s="12"/>
      <c r="B17" s="12">
        <v>68</v>
      </c>
      <c r="C17" s="16" t="s">
        <v>69</v>
      </c>
      <c r="D17" s="8">
        <v>19903.7</v>
      </c>
      <c r="E17" s="9">
        <v>19440</v>
      </c>
      <c r="F17" s="9">
        <v>100</v>
      </c>
      <c r="G17" s="9">
        <v>100</v>
      </c>
      <c r="H17" s="9">
        <v>100</v>
      </c>
    </row>
    <row r="18" spans="1:9" ht="26.4" x14ac:dyDescent="0.3">
      <c r="A18" s="14">
        <v>7</v>
      </c>
      <c r="B18" s="15"/>
      <c r="C18" s="26" t="s">
        <v>8</v>
      </c>
      <c r="D18" s="8">
        <v>60</v>
      </c>
      <c r="E18" s="9">
        <v>80</v>
      </c>
      <c r="F18" s="9">
        <v>80</v>
      </c>
      <c r="G18" s="9">
        <v>80</v>
      </c>
      <c r="H18" s="9">
        <v>80</v>
      </c>
    </row>
    <row r="19" spans="1:9" ht="39.6" x14ac:dyDescent="0.3">
      <c r="A19" s="16"/>
      <c r="B19" s="16">
        <v>72</v>
      </c>
      <c r="C19" s="27" t="s">
        <v>27</v>
      </c>
      <c r="D19" s="8">
        <v>59.69</v>
      </c>
      <c r="E19" s="9">
        <v>80</v>
      </c>
      <c r="F19" s="9">
        <v>80</v>
      </c>
      <c r="G19" s="9">
        <v>80</v>
      </c>
      <c r="H19" s="10">
        <v>80</v>
      </c>
    </row>
    <row r="20" spans="1:9" x14ac:dyDescent="0.3">
      <c r="A20" s="119">
        <v>9</v>
      </c>
      <c r="B20" s="119">
        <v>92</v>
      </c>
      <c r="C20" s="119" t="s">
        <v>144</v>
      </c>
      <c r="D20" s="120">
        <v>160737</v>
      </c>
      <c r="E20" s="120">
        <v>60000</v>
      </c>
      <c r="F20" s="120">
        <v>75000</v>
      </c>
      <c r="G20" s="120">
        <v>60000</v>
      </c>
      <c r="H20" s="120">
        <v>60000</v>
      </c>
    </row>
    <row r="23" spans="1:9" ht="15.6" x14ac:dyDescent="0.3">
      <c r="A23" s="138" t="s">
        <v>43</v>
      </c>
      <c r="B23" s="157"/>
      <c r="C23" s="157"/>
      <c r="D23" s="157"/>
      <c r="E23" s="157"/>
      <c r="F23" s="157"/>
      <c r="G23" s="157"/>
      <c r="H23" s="157"/>
    </row>
    <row r="24" spans="1:9" ht="17.399999999999999" x14ac:dyDescent="0.3">
      <c r="A24" s="4"/>
      <c r="B24" s="4"/>
      <c r="C24" s="4"/>
      <c r="D24" s="4"/>
      <c r="E24" s="4"/>
      <c r="F24" s="4"/>
      <c r="G24" s="5"/>
      <c r="H24" s="5"/>
    </row>
    <row r="25" spans="1:9" ht="26.4" x14ac:dyDescent="0.3">
      <c r="A25" s="21" t="s">
        <v>5</v>
      </c>
      <c r="B25" s="20" t="s">
        <v>6</v>
      </c>
      <c r="C25" s="20" t="s">
        <v>9</v>
      </c>
      <c r="D25" s="20" t="s">
        <v>141</v>
      </c>
      <c r="E25" s="21" t="s">
        <v>138</v>
      </c>
      <c r="F25" s="21" t="s">
        <v>142</v>
      </c>
      <c r="G25" s="21" t="s">
        <v>122</v>
      </c>
      <c r="H25" s="21" t="s">
        <v>143</v>
      </c>
    </row>
    <row r="26" spans="1:9" x14ac:dyDescent="0.3">
      <c r="A26" s="41"/>
      <c r="B26" s="42"/>
      <c r="C26" s="40" t="s">
        <v>1</v>
      </c>
      <c r="D26" s="65">
        <f>+SUM(D27+D33)</f>
        <v>1723752.95</v>
      </c>
      <c r="E26" s="65">
        <f>+SUM(E27+E33)</f>
        <v>2160295</v>
      </c>
      <c r="F26" s="65">
        <f>+SUM(F27+F33)</f>
        <v>2089845</v>
      </c>
      <c r="G26" s="65">
        <f>+SUM(G27+G33)</f>
        <v>2071673</v>
      </c>
      <c r="H26" s="65">
        <f>+SUM(H27+H33)</f>
        <v>2038514</v>
      </c>
    </row>
    <row r="27" spans="1:9" ht="15.75" customHeight="1" x14ac:dyDescent="0.3">
      <c r="A27" s="11">
        <v>3</v>
      </c>
      <c r="B27" s="11"/>
      <c r="C27" s="11" t="s">
        <v>10</v>
      </c>
      <c r="D27" s="64">
        <f>+SUM(D28:D32)</f>
        <v>1682682.77</v>
      </c>
      <c r="E27" s="64">
        <f>+SUM(E28:E32)</f>
        <v>2068312</v>
      </c>
      <c r="F27" s="64">
        <f>+SUM(F28:F32)</f>
        <v>2008462</v>
      </c>
      <c r="G27" s="64">
        <f>+SUM(G28:G32)</f>
        <v>1990290</v>
      </c>
      <c r="H27" s="64">
        <f>+SUM(H28:H32)</f>
        <v>1967131</v>
      </c>
    </row>
    <row r="28" spans="1:9" ht="15.75" customHeight="1" x14ac:dyDescent="0.3">
      <c r="A28" s="11"/>
      <c r="B28" s="16">
        <v>31</v>
      </c>
      <c r="C28" s="16" t="s">
        <v>11</v>
      </c>
      <c r="D28" s="8">
        <v>1493498.9</v>
      </c>
      <c r="E28" s="9">
        <v>1772880</v>
      </c>
      <c r="F28" s="9">
        <v>1798435</v>
      </c>
      <c r="G28" s="9">
        <v>1798435</v>
      </c>
      <c r="H28" s="9">
        <v>1775435</v>
      </c>
    </row>
    <row r="29" spans="1:9" x14ac:dyDescent="0.3">
      <c r="A29" s="12"/>
      <c r="B29" s="12">
        <v>32</v>
      </c>
      <c r="C29" s="12" t="s">
        <v>22</v>
      </c>
      <c r="D29" s="8">
        <v>178549</v>
      </c>
      <c r="E29" s="9">
        <v>292556</v>
      </c>
      <c r="F29" s="9">
        <v>207251</v>
      </c>
      <c r="G29" s="9">
        <v>189079</v>
      </c>
      <c r="H29" s="9">
        <v>188920</v>
      </c>
    </row>
    <row r="30" spans="1:9" x14ac:dyDescent="0.3">
      <c r="A30" s="12"/>
      <c r="B30" s="12">
        <v>34</v>
      </c>
      <c r="C30" s="12" t="s">
        <v>66</v>
      </c>
      <c r="D30" s="8">
        <v>1929.12</v>
      </c>
      <c r="E30" s="9">
        <v>1800</v>
      </c>
      <c r="F30" s="9">
        <v>1700</v>
      </c>
      <c r="G30" s="9">
        <v>1700</v>
      </c>
      <c r="H30" s="9">
        <v>1700</v>
      </c>
    </row>
    <row r="31" spans="1:9" x14ac:dyDescent="0.3">
      <c r="A31" s="12"/>
      <c r="B31" s="12">
        <v>38</v>
      </c>
      <c r="C31" s="12" t="s">
        <v>67</v>
      </c>
      <c r="D31" s="8">
        <v>8705.75</v>
      </c>
      <c r="E31" s="9">
        <v>1076</v>
      </c>
      <c r="F31" s="9">
        <v>1076</v>
      </c>
      <c r="G31" s="9">
        <v>1076</v>
      </c>
      <c r="H31" s="9">
        <v>1076</v>
      </c>
      <c r="I31" s="96"/>
    </row>
    <row r="32" spans="1:9" x14ac:dyDescent="0.3">
      <c r="A32" s="12"/>
      <c r="B32" s="28" t="s">
        <v>29</v>
      </c>
      <c r="C32" s="13"/>
      <c r="D32" s="8"/>
      <c r="E32" s="9"/>
      <c r="F32" s="9"/>
      <c r="G32" s="9"/>
      <c r="H32" s="9"/>
    </row>
    <row r="33" spans="1:8" ht="26.4" x14ac:dyDescent="0.3">
      <c r="A33" s="14">
        <v>4</v>
      </c>
      <c r="B33" s="15"/>
      <c r="C33" s="26" t="s">
        <v>12</v>
      </c>
      <c r="D33" s="64">
        <f>+SUM(D35:D37)</f>
        <v>41070.18</v>
      </c>
      <c r="E33" s="64">
        <f>+SUM(E35:E37)</f>
        <v>91983</v>
      </c>
      <c r="F33" s="64">
        <f>+SUM(F35:F37)</f>
        <v>81383</v>
      </c>
      <c r="G33" s="64">
        <f>+SUM(G35:G37)</f>
        <v>81383</v>
      </c>
      <c r="H33" s="64">
        <f>+SUM(H35:H37)</f>
        <v>71383</v>
      </c>
    </row>
    <row r="34" spans="1:8" x14ac:dyDescent="0.3">
      <c r="A34" s="14"/>
      <c r="B34" s="15"/>
      <c r="C34" s="26"/>
      <c r="D34" s="8"/>
      <c r="E34" s="9"/>
      <c r="F34" s="9"/>
      <c r="G34" s="9"/>
      <c r="H34" s="9"/>
    </row>
    <row r="35" spans="1:8" ht="39.6" x14ac:dyDescent="0.3">
      <c r="A35" s="14"/>
      <c r="B35" s="16">
        <v>41</v>
      </c>
      <c r="C35" s="27" t="s">
        <v>13</v>
      </c>
      <c r="D35" s="8">
        <v>0</v>
      </c>
      <c r="E35" s="9"/>
      <c r="F35" s="9"/>
      <c r="G35" s="9"/>
      <c r="H35" s="9"/>
    </row>
    <row r="36" spans="1:8" ht="39.6" x14ac:dyDescent="0.3">
      <c r="A36" s="14"/>
      <c r="B36" s="16">
        <v>42</v>
      </c>
      <c r="C36" s="27" t="s">
        <v>31</v>
      </c>
      <c r="D36" s="8">
        <v>28219.29</v>
      </c>
      <c r="E36" s="9">
        <v>70483</v>
      </c>
      <c r="F36" s="9">
        <v>56883</v>
      </c>
      <c r="G36" s="9">
        <v>56883</v>
      </c>
      <c r="H36" s="9">
        <v>56883</v>
      </c>
    </row>
    <row r="37" spans="1:8" ht="26.4" x14ac:dyDescent="0.3">
      <c r="A37" s="16"/>
      <c r="B37" s="16">
        <v>45</v>
      </c>
      <c r="C37" s="27" t="s">
        <v>68</v>
      </c>
      <c r="D37" s="8">
        <v>12850.89</v>
      </c>
      <c r="E37" s="9">
        <v>21500</v>
      </c>
      <c r="F37" s="9">
        <v>24500</v>
      </c>
      <c r="G37" s="9">
        <v>24500</v>
      </c>
      <c r="H37" s="10">
        <v>14500</v>
      </c>
    </row>
  </sheetData>
  <mergeCells count="5">
    <mergeCell ref="A23:H23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L19" sqref="L19"/>
    </sheetView>
  </sheetViews>
  <sheetFormatPr defaultRowHeight="14.4" x14ac:dyDescent="0.3"/>
  <cols>
    <col min="1" max="1" width="34.109375" customWidth="1"/>
    <col min="2" max="6" width="25.33203125" customWidth="1"/>
  </cols>
  <sheetData>
    <row r="1" spans="1:6" ht="42" customHeight="1" x14ac:dyDescent="0.3">
      <c r="A1" s="138" t="s">
        <v>163</v>
      </c>
      <c r="B1" s="138"/>
      <c r="C1" s="138"/>
      <c r="D1" s="138"/>
      <c r="E1" s="138"/>
      <c r="F1" s="138"/>
    </row>
    <row r="2" spans="1:6" ht="18" customHeight="1" x14ac:dyDescent="0.3">
      <c r="A2" s="25"/>
      <c r="B2" s="25"/>
      <c r="C2" s="25"/>
      <c r="D2" s="25"/>
      <c r="E2" s="25"/>
      <c r="F2" s="25"/>
    </row>
    <row r="3" spans="1:6" ht="15.75" customHeight="1" x14ac:dyDescent="0.3">
      <c r="A3" s="138" t="s">
        <v>19</v>
      </c>
      <c r="B3" s="138"/>
      <c r="C3" s="138"/>
      <c r="D3" s="138"/>
      <c r="E3" s="138"/>
      <c r="F3" s="138"/>
    </row>
    <row r="4" spans="1:6" ht="17.399999999999999" x14ac:dyDescent="0.3">
      <c r="B4" s="25"/>
      <c r="C4" s="25"/>
      <c r="D4" s="25"/>
      <c r="E4" s="5"/>
      <c r="F4" s="5"/>
    </row>
    <row r="5" spans="1:6" ht="18" customHeight="1" x14ac:dyDescent="0.3">
      <c r="A5" s="138" t="s">
        <v>4</v>
      </c>
      <c r="B5" s="138"/>
      <c r="C5" s="138"/>
      <c r="D5" s="138"/>
      <c r="E5" s="138"/>
      <c r="F5" s="138"/>
    </row>
    <row r="6" spans="1:6" ht="17.399999999999999" x14ac:dyDescent="0.3">
      <c r="A6" s="25"/>
      <c r="B6" s="25"/>
      <c r="C6" s="25"/>
      <c r="D6" s="25"/>
      <c r="E6" s="5"/>
      <c r="F6" s="5"/>
    </row>
    <row r="7" spans="1:6" ht="15.75" customHeight="1" x14ac:dyDescent="0.3">
      <c r="A7" s="138" t="s">
        <v>44</v>
      </c>
      <c r="B7" s="138"/>
      <c r="C7" s="138"/>
      <c r="D7" s="138"/>
      <c r="E7" s="138"/>
      <c r="F7" s="138"/>
    </row>
    <row r="8" spans="1:6" ht="17.399999999999999" x14ac:dyDescent="0.3">
      <c r="A8" s="25"/>
      <c r="B8" s="25"/>
      <c r="C8" s="25"/>
      <c r="D8" s="25"/>
      <c r="E8" s="5"/>
      <c r="F8" s="5"/>
    </row>
    <row r="9" spans="1:6" ht="26.4" x14ac:dyDescent="0.3">
      <c r="A9" s="21" t="s">
        <v>46</v>
      </c>
      <c r="B9" s="20" t="s">
        <v>141</v>
      </c>
      <c r="C9" s="21" t="s">
        <v>138</v>
      </c>
      <c r="D9" s="21" t="s">
        <v>142</v>
      </c>
      <c r="E9" s="21" t="s">
        <v>122</v>
      </c>
      <c r="F9" s="21" t="s">
        <v>143</v>
      </c>
    </row>
    <row r="10" spans="1:6" x14ac:dyDescent="0.3">
      <c r="A10" s="43" t="s">
        <v>0</v>
      </c>
      <c r="B10" s="65">
        <f>+SUM(B11+B14+B17+B21+B28)</f>
        <v>1884491</v>
      </c>
      <c r="C10" s="65">
        <f>+SUM(C11+C14+C17+C21+C28)</f>
        <v>2160295</v>
      </c>
      <c r="D10" s="65">
        <f>+SUM(D11+D14+D17+D21+D28)</f>
        <v>2089845</v>
      </c>
      <c r="E10" s="65">
        <f>+SUM(E11+E14+E17+E21+E28)</f>
        <v>2071514</v>
      </c>
      <c r="F10" s="65">
        <f>+SUM(F11+F14+F17+F21+F28)</f>
        <v>2048514</v>
      </c>
    </row>
    <row r="11" spans="1:6" x14ac:dyDescent="0.3">
      <c r="A11" s="26" t="s">
        <v>47</v>
      </c>
      <c r="B11" s="9">
        <v>12609</v>
      </c>
      <c r="C11" s="79">
        <v>27235</v>
      </c>
      <c r="D11" s="79">
        <v>47995</v>
      </c>
      <c r="E11" s="79">
        <v>47995</v>
      </c>
      <c r="F11" s="79">
        <v>47995</v>
      </c>
    </row>
    <row r="12" spans="1:6" x14ac:dyDescent="0.3">
      <c r="A12" s="13" t="s">
        <v>48</v>
      </c>
      <c r="B12" s="9">
        <v>12609</v>
      </c>
      <c r="C12" s="9">
        <v>27235</v>
      </c>
      <c r="D12" s="9">
        <v>47995</v>
      </c>
      <c r="E12" s="9">
        <v>47995</v>
      </c>
      <c r="F12" s="9">
        <v>47995</v>
      </c>
    </row>
    <row r="13" spans="1:6" x14ac:dyDescent="0.3">
      <c r="A13" s="13"/>
      <c r="B13" s="9"/>
      <c r="C13" s="9"/>
      <c r="D13" s="9"/>
      <c r="E13" s="9"/>
      <c r="F13" s="9"/>
    </row>
    <row r="14" spans="1:6" x14ac:dyDescent="0.3">
      <c r="A14" s="97" t="s">
        <v>49</v>
      </c>
      <c r="B14" s="79">
        <f>+SUM(B15:B15)</f>
        <v>174634</v>
      </c>
      <c r="C14" s="79">
        <f>+SUM(C15:C15)</f>
        <v>181811</v>
      </c>
      <c r="D14" s="79">
        <f>+SUM(D15:D15)</f>
        <v>155003</v>
      </c>
      <c r="E14" s="79">
        <v>155003</v>
      </c>
      <c r="F14" s="79">
        <v>155003</v>
      </c>
    </row>
    <row r="15" spans="1:6" x14ac:dyDescent="0.3">
      <c r="A15" s="13" t="s">
        <v>123</v>
      </c>
      <c r="B15" s="9">
        <v>174634</v>
      </c>
      <c r="C15" s="9">
        <v>181811</v>
      </c>
      <c r="D15" s="9">
        <v>155003</v>
      </c>
      <c r="E15" s="9">
        <v>155003</v>
      </c>
      <c r="F15" s="9">
        <v>155003</v>
      </c>
    </row>
    <row r="16" spans="1:6" x14ac:dyDescent="0.3">
      <c r="A16" s="13"/>
      <c r="B16" s="9"/>
      <c r="C16" s="8"/>
      <c r="D16" s="8"/>
      <c r="E16" s="8"/>
      <c r="F16" s="8"/>
    </row>
    <row r="17" spans="1:7" x14ac:dyDescent="0.3">
      <c r="A17" s="97" t="s">
        <v>118</v>
      </c>
      <c r="B17" s="79">
        <f>+SUM(B18:B19)</f>
        <v>136914</v>
      </c>
      <c r="C17" s="64">
        <f t="shared" ref="C17:F17" si="0">+SUM(C18:C19)</f>
        <v>143540</v>
      </c>
      <c r="D17" s="64">
        <f t="shared" si="0"/>
        <v>130200</v>
      </c>
      <c r="E17" s="64">
        <f t="shared" si="0"/>
        <v>130200</v>
      </c>
      <c r="F17" s="64">
        <f t="shared" si="0"/>
        <v>130200</v>
      </c>
    </row>
    <row r="18" spans="1:7" x14ac:dyDescent="0.3">
      <c r="A18" s="13" t="s">
        <v>124</v>
      </c>
      <c r="B18" s="9">
        <v>19804</v>
      </c>
      <c r="C18" s="9">
        <v>19440</v>
      </c>
      <c r="D18" s="9">
        <v>100</v>
      </c>
      <c r="E18" s="9">
        <v>100</v>
      </c>
      <c r="F18" s="9">
        <v>100</v>
      </c>
    </row>
    <row r="19" spans="1:7" x14ac:dyDescent="0.3">
      <c r="A19" s="13" t="s">
        <v>125</v>
      </c>
      <c r="B19" s="9">
        <v>117110</v>
      </c>
      <c r="C19" s="9">
        <v>124100</v>
      </c>
      <c r="D19" s="9">
        <v>130100</v>
      </c>
      <c r="E19" s="9">
        <v>130100</v>
      </c>
      <c r="F19" s="9">
        <v>130100</v>
      </c>
    </row>
    <row r="20" spans="1:7" x14ac:dyDescent="0.3">
      <c r="A20" s="13"/>
      <c r="B20" s="9"/>
      <c r="C20" s="9"/>
      <c r="D20" s="9"/>
      <c r="E20" s="9"/>
      <c r="F20" s="9"/>
    </row>
    <row r="21" spans="1:7" x14ac:dyDescent="0.3">
      <c r="A21" s="97" t="s">
        <v>119</v>
      </c>
      <c r="B21" s="79">
        <f>+SUM(B23:B26)</f>
        <v>1560274</v>
      </c>
      <c r="C21" s="79">
        <f>+SUM(C23:C26)</f>
        <v>1807629</v>
      </c>
      <c r="D21" s="79">
        <f>+SUM(D22:D26)</f>
        <v>1756567</v>
      </c>
      <c r="E21" s="79">
        <f>+SUM(E22:E26)</f>
        <v>1738236</v>
      </c>
      <c r="F21" s="79">
        <f>+SUM(F22:F26)</f>
        <v>1715236</v>
      </c>
    </row>
    <row r="22" spans="1:7" x14ac:dyDescent="0.3">
      <c r="A22" s="13" t="s">
        <v>145</v>
      </c>
      <c r="B22" s="64"/>
      <c r="C22" s="79"/>
      <c r="D22" s="9">
        <v>1726235</v>
      </c>
      <c r="E22" s="9">
        <v>1711076</v>
      </c>
      <c r="F22" s="9">
        <v>1688076</v>
      </c>
    </row>
    <row r="23" spans="1:7" x14ac:dyDescent="0.3">
      <c r="A23" s="13" t="s">
        <v>130</v>
      </c>
      <c r="B23" s="8">
        <v>6565</v>
      </c>
      <c r="C23" s="9">
        <v>9867</v>
      </c>
      <c r="D23" s="9">
        <v>0</v>
      </c>
      <c r="E23" s="9">
        <v>0</v>
      </c>
      <c r="F23" s="9">
        <v>0</v>
      </c>
    </row>
    <row r="24" spans="1:7" x14ac:dyDescent="0.3">
      <c r="A24" s="13" t="s">
        <v>129</v>
      </c>
      <c r="B24" s="8">
        <v>20920</v>
      </c>
      <c r="C24" s="9">
        <v>22893</v>
      </c>
      <c r="D24" s="9">
        <v>30332</v>
      </c>
      <c r="E24" s="9">
        <v>27160</v>
      </c>
      <c r="F24" s="9">
        <v>27160</v>
      </c>
    </row>
    <row r="25" spans="1:7" x14ac:dyDescent="0.3">
      <c r="A25" s="13" t="s">
        <v>128</v>
      </c>
      <c r="B25" s="9">
        <v>1456243</v>
      </c>
      <c r="C25" s="9">
        <v>1695940</v>
      </c>
      <c r="D25" s="9">
        <v>0</v>
      </c>
      <c r="E25" s="9">
        <v>0</v>
      </c>
      <c r="F25" s="9">
        <v>0</v>
      </c>
      <c r="G25" s="96"/>
    </row>
    <row r="26" spans="1:7" x14ac:dyDescent="0.3">
      <c r="A26" s="13" t="s">
        <v>127</v>
      </c>
      <c r="B26" s="9">
        <v>76546</v>
      </c>
      <c r="C26" s="9">
        <v>78929</v>
      </c>
      <c r="D26" s="9">
        <v>0</v>
      </c>
      <c r="E26" s="9">
        <v>0</v>
      </c>
      <c r="F26" s="9">
        <v>0</v>
      </c>
    </row>
    <row r="27" spans="1:7" x14ac:dyDescent="0.3">
      <c r="A27" s="13"/>
      <c r="B27" s="9"/>
      <c r="C27" s="9"/>
      <c r="D27" s="9"/>
      <c r="E27" s="9"/>
      <c r="F27" s="9"/>
    </row>
    <row r="28" spans="1:7" x14ac:dyDescent="0.3">
      <c r="A28" s="97" t="s">
        <v>120</v>
      </c>
      <c r="B28" s="79">
        <v>60</v>
      </c>
      <c r="C28" s="79">
        <v>80</v>
      </c>
      <c r="D28" s="79">
        <v>80</v>
      </c>
      <c r="E28" s="79">
        <v>80</v>
      </c>
      <c r="F28" s="79">
        <v>80</v>
      </c>
    </row>
    <row r="29" spans="1:7" x14ac:dyDescent="0.3">
      <c r="A29" s="13" t="s">
        <v>126</v>
      </c>
      <c r="B29" s="9">
        <v>60</v>
      </c>
      <c r="C29" s="9">
        <v>80</v>
      </c>
      <c r="D29" s="9">
        <v>80</v>
      </c>
      <c r="E29" s="9">
        <v>80</v>
      </c>
      <c r="F29" s="9">
        <v>80</v>
      </c>
    </row>
    <row r="30" spans="1:7" x14ac:dyDescent="0.3">
      <c r="A30" s="13"/>
      <c r="B30" s="9"/>
      <c r="C30" s="9"/>
      <c r="D30" s="9"/>
      <c r="E30" s="9"/>
      <c r="F30" s="9"/>
    </row>
    <row r="31" spans="1:7" x14ac:dyDescent="0.3">
      <c r="A31" s="12" t="s">
        <v>29</v>
      </c>
      <c r="B31" s="9"/>
      <c r="C31" s="9"/>
      <c r="D31" s="9"/>
      <c r="E31" s="9"/>
      <c r="F31" s="9"/>
    </row>
    <row r="32" spans="1:7" x14ac:dyDescent="0.3">
      <c r="A32" s="11"/>
      <c r="B32" s="8"/>
      <c r="C32" s="9"/>
      <c r="D32" s="9"/>
      <c r="E32" s="9"/>
      <c r="F32" s="9"/>
    </row>
    <row r="35" spans="1:6" ht="15.75" customHeight="1" x14ac:dyDescent="0.3">
      <c r="A35" s="138" t="s">
        <v>45</v>
      </c>
      <c r="B35" s="138"/>
      <c r="C35" s="138"/>
      <c r="D35" s="138"/>
      <c r="E35" s="138"/>
      <c r="F35" s="138"/>
    </row>
    <row r="36" spans="1:6" ht="17.399999999999999" x14ac:dyDescent="0.3">
      <c r="A36" s="25"/>
      <c r="B36" s="25"/>
      <c r="C36" s="25"/>
      <c r="D36" s="25"/>
      <c r="E36" s="5"/>
      <c r="F36" s="5"/>
    </row>
    <row r="37" spans="1:6" ht="26.4" x14ac:dyDescent="0.3">
      <c r="A37" s="21" t="s">
        <v>46</v>
      </c>
      <c r="B37" s="20" t="s">
        <v>141</v>
      </c>
      <c r="C37" s="21" t="s">
        <v>138</v>
      </c>
      <c r="D37" s="21" t="s">
        <v>142</v>
      </c>
      <c r="E37" s="21" t="s">
        <v>122</v>
      </c>
      <c r="F37" s="21" t="s">
        <v>143</v>
      </c>
    </row>
    <row r="38" spans="1:6" x14ac:dyDescent="0.3">
      <c r="A38" s="43" t="s">
        <v>1</v>
      </c>
      <c r="B38" s="65">
        <f>+SUM(B39+B42+B45+B49+B56)</f>
        <v>1723753.26</v>
      </c>
      <c r="C38" s="65">
        <f>+SUM(C39+C42+C45+C49+C56)</f>
        <v>2160295</v>
      </c>
      <c r="D38" s="65">
        <f>+SUM(D39+D42+D45+D49+D56)</f>
        <v>2089845</v>
      </c>
      <c r="E38" s="65">
        <f>+SUM(E39+E42+E45+E49+E56)</f>
        <v>2071514</v>
      </c>
      <c r="F38" s="65">
        <f>+SUM(F39+F42+F45+F49+F56)</f>
        <v>2048514</v>
      </c>
    </row>
    <row r="39" spans="1:6" ht="15.75" customHeight="1" x14ac:dyDescent="0.3">
      <c r="A39" s="26" t="s">
        <v>47</v>
      </c>
      <c r="B39" s="64">
        <v>12609</v>
      </c>
      <c r="C39" s="79">
        <v>27235</v>
      </c>
      <c r="D39" s="79">
        <v>47995</v>
      </c>
      <c r="E39" s="79">
        <v>47995</v>
      </c>
      <c r="F39" s="79">
        <v>47995</v>
      </c>
    </row>
    <row r="40" spans="1:6" x14ac:dyDescent="0.3">
      <c r="A40" s="13" t="s">
        <v>48</v>
      </c>
      <c r="B40" s="8">
        <v>12608.69</v>
      </c>
      <c r="C40" s="9">
        <v>27235</v>
      </c>
      <c r="D40" s="9">
        <v>47995</v>
      </c>
      <c r="E40" s="9">
        <v>47995</v>
      </c>
      <c r="F40" s="9">
        <v>47995</v>
      </c>
    </row>
    <row r="41" spans="1:6" x14ac:dyDescent="0.3">
      <c r="A41" s="13"/>
      <c r="B41" s="8"/>
      <c r="C41" s="9"/>
      <c r="D41" s="9"/>
      <c r="E41" s="9"/>
      <c r="F41" s="9"/>
    </row>
    <row r="42" spans="1:6" x14ac:dyDescent="0.3">
      <c r="A42" s="97" t="s">
        <v>49</v>
      </c>
      <c r="B42" s="79">
        <f>+SUM(B43:B43)</f>
        <v>73611.61</v>
      </c>
      <c r="C42" s="79">
        <f>+SUM(C43:C43)</f>
        <v>181811</v>
      </c>
      <c r="D42" s="79">
        <f>+SUM(D43:D43)</f>
        <v>155003</v>
      </c>
      <c r="E42" s="79">
        <f>+SUM(E43:E43)</f>
        <v>155003</v>
      </c>
      <c r="F42" s="79">
        <f>+SUM(F43:F43)</f>
        <v>155003</v>
      </c>
    </row>
    <row r="43" spans="1:6" x14ac:dyDescent="0.3">
      <c r="A43" s="13" t="s">
        <v>123</v>
      </c>
      <c r="B43" s="9">
        <v>73611.61</v>
      </c>
      <c r="C43" s="9">
        <v>181811</v>
      </c>
      <c r="D43" s="9">
        <v>155003</v>
      </c>
      <c r="E43" s="9">
        <v>155003</v>
      </c>
      <c r="F43" s="9">
        <v>155003</v>
      </c>
    </row>
    <row r="44" spans="1:6" x14ac:dyDescent="0.3">
      <c r="A44" s="13"/>
      <c r="B44" s="8"/>
      <c r="C44" s="8"/>
      <c r="D44" s="8"/>
      <c r="E44" s="8"/>
      <c r="F44" s="8"/>
    </row>
    <row r="45" spans="1:6" x14ac:dyDescent="0.3">
      <c r="A45" s="97" t="s">
        <v>118</v>
      </c>
      <c r="B45" s="64">
        <f>+SUM(B46:B47)</f>
        <v>136882.33000000002</v>
      </c>
      <c r="C45" s="64">
        <f t="shared" ref="C45:F45" si="1">+SUM(C46:C47)</f>
        <v>143540</v>
      </c>
      <c r="D45" s="64">
        <f t="shared" si="1"/>
        <v>130200</v>
      </c>
      <c r="E45" s="64">
        <f t="shared" si="1"/>
        <v>130200</v>
      </c>
      <c r="F45" s="64">
        <f t="shared" si="1"/>
        <v>130200</v>
      </c>
    </row>
    <row r="46" spans="1:6" x14ac:dyDescent="0.3">
      <c r="A46" s="13" t="s">
        <v>124</v>
      </c>
      <c r="B46" s="8">
        <v>19772.330000000002</v>
      </c>
      <c r="C46" s="9">
        <v>19440</v>
      </c>
      <c r="D46" s="9">
        <v>100</v>
      </c>
      <c r="E46" s="9">
        <v>100</v>
      </c>
      <c r="F46" s="9">
        <v>100</v>
      </c>
    </row>
    <row r="47" spans="1:6" x14ac:dyDescent="0.3">
      <c r="A47" s="13" t="s">
        <v>125</v>
      </c>
      <c r="B47" s="8">
        <v>117110</v>
      </c>
      <c r="C47" s="9">
        <v>124100</v>
      </c>
      <c r="D47" s="9">
        <v>130100</v>
      </c>
      <c r="E47" s="9">
        <v>130100</v>
      </c>
      <c r="F47" s="9">
        <v>130100</v>
      </c>
    </row>
    <row r="48" spans="1:6" x14ac:dyDescent="0.3">
      <c r="A48" s="13"/>
      <c r="B48" s="8"/>
      <c r="C48" s="8"/>
      <c r="D48" s="8"/>
      <c r="E48" s="8"/>
      <c r="F48" s="8"/>
    </row>
    <row r="49" spans="1:6" x14ac:dyDescent="0.3">
      <c r="A49" s="97" t="s">
        <v>119</v>
      </c>
      <c r="B49" s="64">
        <f>+SUM(B51:B54)</f>
        <v>1500650.32</v>
      </c>
      <c r="C49" s="64">
        <f>+SUM(C51:C54)</f>
        <v>1807629</v>
      </c>
      <c r="D49" s="64">
        <f>+SUM(D50:D54)</f>
        <v>1756567</v>
      </c>
      <c r="E49" s="64">
        <f>+SUM(E50:E54)</f>
        <v>1738236</v>
      </c>
      <c r="F49" s="64">
        <f>+SUM(F50:F54)</f>
        <v>1715236</v>
      </c>
    </row>
    <row r="50" spans="1:6" x14ac:dyDescent="0.3">
      <c r="A50" s="13" t="s">
        <v>145</v>
      </c>
      <c r="B50" s="64"/>
      <c r="C50" s="64"/>
      <c r="D50" s="8">
        <v>1726235</v>
      </c>
      <c r="E50" s="8">
        <v>1711076</v>
      </c>
      <c r="F50" s="8">
        <v>1688076</v>
      </c>
    </row>
    <row r="51" spans="1:6" x14ac:dyDescent="0.3">
      <c r="A51" s="13" t="s">
        <v>130</v>
      </c>
      <c r="B51" s="8">
        <v>6566.22</v>
      </c>
      <c r="C51" s="9">
        <v>9867</v>
      </c>
      <c r="D51" s="9">
        <v>0</v>
      </c>
      <c r="E51" s="9">
        <v>0</v>
      </c>
      <c r="F51" s="9">
        <v>0</v>
      </c>
    </row>
    <row r="52" spans="1:6" x14ac:dyDescent="0.3">
      <c r="A52" s="13" t="s">
        <v>129</v>
      </c>
      <c r="B52" s="8">
        <v>20919.62</v>
      </c>
      <c r="C52" s="9">
        <v>22893</v>
      </c>
      <c r="D52" s="9">
        <v>30332</v>
      </c>
      <c r="E52" s="9">
        <v>27160</v>
      </c>
      <c r="F52" s="9">
        <v>27160</v>
      </c>
    </row>
    <row r="53" spans="1:6" x14ac:dyDescent="0.3">
      <c r="A53" s="13" t="s">
        <v>133</v>
      </c>
      <c r="B53" s="8">
        <v>1455272.78</v>
      </c>
      <c r="C53" s="9">
        <v>1695940</v>
      </c>
      <c r="D53" s="9">
        <v>0</v>
      </c>
      <c r="E53" s="9">
        <v>0</v>
      </c>
      <c r="F53" s="9">
        <v>0</v>
      </c>
    </row>
    <row r="54" spans="1:6" x14ac:dyDescent="0.3">
      <c r="A54" s="13" t="s">
        <v>127</v>
      </c>
      <c r="B54" s="8">
        <v>17891.7</v>
      </c>
      <c r="C54" s="9">
        <v>78929</v>
      </c>
      <c r="D54" s="9">
        <v>0</v>
      </c>
      <c r="E54" s="9">
        <v>0</v>
      </c>
      <c r="F54" s="9">
        <v>0</v>
      </c>
    </row>
    <row r="55" spans="1:6" x14ac:dyDescent="0.3">
      <c r="A55" s="13"/>
      <c r="B55" s="8"/>
      <c r="C55" s="9"/>
      <c r="D55" s="9"/>
      <c r="E55" s="9"/>
      <c r="F55" s="9"/>
    </row>
    <row r="56" spans="1:6" x14ac:dyDescent="0.3">
      <c r="A56" s="97" t="s">
        <v>120</v>
      </c>
      <c r="B56" s="64">
        <v>0</v>
      </c>
      <c r="C56" s="79">
        <v>80</v>
      </c>
      <c r="D56" s="79">
        <v>80</v>
      </c>
      <c r="E56" s="79">
        <v>80</v>
      </c>
      <c r="F56" s="79">
        <v>80</v>
      </c>
    </row>
    <row r="57" spans="1:6" x14ac:dyDescent="0.3">
      <c r="A57" s="13" t="s">
        <v>126</v>
      </c>
      <c r="B57" s="8">
        <v>0</v>
      </c>
      <c r="C57" s="9">
        <v>80</v>
      </c>
      <c r="D57" s="9">
        <v>80</v>
      </c>
      <c r="E57" s="9">
        <v>80</v>
      </c>
      <c r="F57" s="9">
        <v>80</v>
      </c>
    </row>
    <row r="58" spans="1:6" x14ac:dyDescent="0.3">
      <c r="A58" s="12" t="s">
        <v>29</v>
      </c>
      <c r="B58" s="8"/>
      <c r="C58" s="9"/>
      <c r="D58" s="9"/>
      <c r="E58" s="9"/>
      <c r="F58" s="9"/>
    </row>
    <row r="59" spans="1:6" x14ac:dyDescent="0.3">
      <c r="A59" s="26"/>
      <c r="B59" s="8"/>
      <c r="C59" s="9"/>
      <c r="D59" s="9"/>
      <c r="E59" s="9"/>
      <c r="F59" s="9"/>
    </row>
    <row r="60" spans="1:6" x14ac:dyDescent="0.3">
      <c r="A60" s="13"/>
      <c r="B60" s="8"/>
      <c r="C60" s="9"/>
      <c r="D60" s="9"/>
      <c r="E60" s="9"/>
      <c r="F60" s="10"/>
    </row>
  </sheetData>
  <mergeCells count="5">
    <mergeCell ref="A1:F1"/>
    <mergeCell ref="A3:F3"/>
    <mergeCell ref="A5:F5"/>
    <mergeCell ref="A7:F7"/>
    <mergeCell ref="A35:F3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M19" sqref="M19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38" t="s">
        <v>163</v>
      </c>
      <c r="B1" s="138"/>
      <c r="C1" s="138"/>
      <c r="D1" s="138"/>
      <c r="E1" s="138"/>
      <c r="F1" s="138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38" t="s">
        <v>19</v>
      </c>
      <c r="B3" s="138"/>
      <c r="C3" s="138"/>
      <c r="D3" s="138"/>
      <c r="E3" s="151"/>
      <c r="F3" s="151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38" t="s">
        <v>4</v>
      </c>
      <c r="B5" s="139"/>
      <c r="C5" s="139"/>
      <c r="D5" s="139"/>
      <c r="E5" s="139"/>
      <c r="F5" s="139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138" t="s">
        <v>14</v>
      </c>
      <c r="B7" s="157"/>
      <c r="C7" s="157"/>
      <c r="D7" s="157"/>
      <c r="E7" s="157"/>
      <c r="F7" s="157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21" t="s">
        <v>46</v>
      </c>
      <c r="B9" s="20" t="s">
        <v>141</v>
      </c>
      <c r="C9" s="21" t="s">
        <v>138</v>
      </c>
      <c r="D9" s="21" t="s">
        <v>142</v>
      </c>
      <c r="E9" s="21" t="s">
        <v>122</v>
      </c>
      <c r="F9" s="21" t="s">
        <v>143</v>
      </c>
    </row>
    <row r="10" spans="1:6" ht="15.75" customHeight="1" x14ac:dyDescent="0.3">
      <c r="A10" s="11" t="s">
        <v>15</v>
      </c>
      <c r="B10" s="64">
        <v>1723753</v>
      </c>
      <c r="C10" s="79">
        <v>2160295</v>
      </c>
      <c r="D10" s="79">
        <v>2089845</v>
      </c>
      <c r="E10" s="79">
        <v>2071514</v>
      </c>
      <c r="F10" s="79">
        <v>2048514</v>
      </c>
    </row>
    <row r="11" spans="1:6" ht="15.75" customHeight="1" x14ac:dyDescent="0.3">
      <c r="A11" s="11" t="s">
        <v>136</v>
      </c>
      <c r="B11" s="8">
        <v>1723753</v>
      </c>
      <c r="C11" s="9">
        <v>2160295</v>
      </c>
      <c r="D11" s="9">
        <v>2089845</v>
      </c>
      <c r="E11" s="9">
        <v>2071514</v>
      </c>
      <c r="F11" s="9">
        <v>2048514</v>
      </c>
    </row>
    <row r="12" spans="1:6" ht="15.75" customHeight="1" x14ac:dyDescent="0.3">
      <c r="A12" s="11"/>
      <c r="B12" s="8"/>
      <c r="C12" s="9"/>
      <c r="D12" s="9"/>
      <c r="E12" s="9"/>
      <c r="F12" s="9"/>
    </row>
    <row r="13" spans="1:6" ht="15.75" customHeight="1" x14ac:dyDescent="0.3">
      <c r="A13" s="11"/>
      <c r="B13" s="8"/>
      <c r="C13" s="9"/>
      <c r="D13" s="9"/>
      <c r="E13" s="9"/>
      <c r="F13" s="9"/>
    </row>
    <row r="14" spans="1:6" x14ac:dyDescent="0.3">
      <c r="A14" s="18"/>
      <c r="B14" s="8"/>
      <c r="C14" s="9"/>
      <c r="D14" s="9"/>
      <c r="E14" s="9"/>
      <c r="F14" s="9"/>
    </row>
    <row r="15" spans="1:6" x14ac:dyDescent="0.3">
      <c r="A15" s="17"/>
      <c r="B15" s="8"/>
      <c r="C15" s="9"/>
      <c r="D15" s="9"/>
      <c r="E15" s="9"/>
      <c r="F15" s="9"/>
    </row>
    <row r="16" spans="1:6" x14ac:dyDescent="0.3">
      <c r="A16" s="11"/>
      <c r="B16" s="8"/>
      <c r="C16" s="9"/>
      <c r="D16" s="9"/>
      <c r="E16" s="9"/>
      <c r="F16" s="10"/>
    </row>
    <row r="17" spans="1:6" x14ac:dyDescent="0.3">
      <c r="A17" s="19"/>
      <c r="B17" s="8"/>
      <c r="C17" s="9"/>
      <c r="D17" s="9"/>
      <c r="E17" s="9"/>
      <c r="F17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J25" sqref="J2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38" t="s">
        <v>33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38" t="s">
        <v>19</v>
      </c>
      <c r="B3" s="138"/>
      <c r="C3" s="138"/>
      <c r="D3" s="138"/>
      <c r="E3" s="138"/>
      <c r="F3" s="138"/>
      <c r="G3" s="138"/>
      <c r="H3" s="138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38" t="s">
        <v>51</v>
      </c>
      <c r="B5" s="138"/>
      <c r="C5" s="138"/>
      <c r="D5" s="138"/>
      <c r="E5" s="138"/>
      <c r="F5" s="138"/>
      <c r="G5" s="138"/>
      <c r="H5" s="138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21" t="s">
        <v>5</v>
      </c>
      <c r="B7" s="20" t="s">
        <v>6</v>
      </c>
      <c r="C7" s="20" t="s">
        <v>32</v>
      </c>
      <c r="D7" s="20" t="s">
        <v>141</v>
      </c>
      <c r="E7" s="21" t="s">
        <v>138</v>
      </c>
      <c r="F7" s="21" t="s">
        <v>142</v>
      </c>
      <c r="G7" s="21" t="s">
        <v>122</v>
      </c>
      <c r="H7" s="21" t="s">
        <v>143</v>
      </c>
    </row>
    <row r="8" spans="1:8" x14ac:dyDescent="0.3">
      <c r="A8" s="41"/>
      <c r="B8" s="42"/>
      <c r="C8" s="40" t="s">
        <v>53</v>
      </c>
      <c r="D8" s="42"/>
      <c r="E8" s="41"/>
      <c r="F8" s="41"/>
      <c r="G8" s="41"/>
      <c r="H8" s="41"/>
    </row>
    <row r="9" spans="1:8" ht="26.4" x14ac:dyDescent="0.3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3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3">
      <c r="A11" s="11"/>
      <c r="B11" s="16"/>
      <c r="C11" s="44"/>
      <c r="D11" s="8"/>
      <c r="E11" s="9"/>
      <c r="F11" s="9"/>
      <c r="G11" s="9"/>
      <c r="H11" s="9"/>
    </row>
    <row r="12" spans="1:8" x14ac:dyDescent="0.3">
      <c r="A12" s="11"/>
      <c r="B12" s="16"/>
      <c r="C12" s="40" t="s">
        <v>56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5"/>
      <c r="C13" s="26" t="s">
        <v>17</v>
      </c>
      <c r="D13" s="8"/>
      <c r="E13" s="9"/>
      <c r="F13" s="9"/>
      <c r="G13" s="9"/>
      <c r="H13" s="9"/>
    </row>
    <row r="14" spans="1:8" ht="26.4" x14ac:dyDescent="0.3">
      <c r="A14" s="16"/>
      <c r="B14" s="16">
        <v>54</v>
      </c>
      <c r="C14" s="27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J20" sqref="J20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38" t="s">
        <v>33</v>
      </c>
      <c r="B1" s="138"/>
      <c r="C1" s="138"/>
      <c r="D1" s="138"/>
      <c r="E1" s="138"/>
      <c r="F1" s="138"/>
    </row>
    <row r="2" spans="1:6" ht="18" customHeight="1" x14ac:dyDescent="0.3">
      <c r="A2" s="25"/>
      <c r="B2" s="25"/>
      <c r="C2" s="25"/>
      <c r="D2" s="25"/>
      <c r="E2" s="25"/>
      <c r="F2" s="25"/>
    </row>
    <row r="3" spans="1:6" ht="15.75" customHeight="1" x14ac:dyDescent="0.3">
      <c r="A3" s="138" t="s">
        <v>19</v>
      </c>
      <c r="B3" s="138"/>
      <c r="C3" s="138"/>
      <c r="D3" s="138"/>
      <c r="E3" s="138"/>
      <c r="F3" s="138"/>
    </row>
    <row r="4" spans="1:6" ht="17.399999999999999" x14ac:dyDescent="0.3">
      <c r="A4" s="25"/>
      <c r="B4" s="25"/>
      <c r="C4" s="25"/>
      <c r="D4" s="25"/>
      <c r="E4" s="5"/>
      <c r="F4" s="5"/>
    </row>
    <row r="5" spans="1:6" ht="18" customHeight="1" x14ac:dyDescent="0.3">
      <c r="A5" s="138" t="s">
        <v>52</v>
      </c>
      <c r="B5" s="138"/>
      <c r="C5" s="138"/>
      <c r="D5" s="138"/>
      <c r="E5" s="138"/>
      <c r="F5" s="138"/>
    </row>
    <row r="6" spans="1:6" ht="17.399999999999999" x14ac:dyDescent="0.3">
      <c r="A6" s="25"/>
      <c r="B6" s="25"/>
      <c r="C6" s="25"/>
      <c r="D6" s="25"/>
      <c r="E6" s="5"/>
      <c r="F6" s="5"/>
    </row>
    <row r="7" spans="1:6" ht="26.4" x14ac:dyDescent="0.3">
      <c r="A7" s="20" t="s">
        <v>46</v>
      </c>
      <c r="B7" s="20" t="s">
        <v>141</v>
      </c>
      <c r="C7" s="21" t="s">
        <v>138</v>
      </c>
      <c r="D7" s="21" t="s">
        <v>142</v>
      </c>
      <c r="E7" s="21" t="s">
        <v>122</v>
      </c>
      <c r="F7" s="21" t="s">
        <v>143</v>
      </c>
    </row>
    <row r="8" spans="1:6" x14ac:dyDescent="0.3">
      <c r="A8" s="11" t="s">
        <v>53</v>
      </c>
      <c r="B8" s="8"/>
      <c r="C8" s="9"/>
      <c r="D8" s="9"/>
      <c r="E8" s="9"/>
      <c r="F8" s="9"/>
    </row>
    <row r="9" spans="1:6" ht="26.4" x14ac:dyDescent="0.3">
      <c r="A9" s="11" t="s">
        <v>54</v>
      </c>
      <c r="B9" s="8"/>
      <c r="C9" s="9"/>
      <c r="D9" s="9"/>
      <c r="E9" s="9"/>
      <c r="F9" s="9"/>
    </row>
    <row r="10" spans="1:6" ht="26.4" x14ac:dyDescent="0.3">
      <c r="A10" s="18" t="s">
        <v>55</v>
      </c>
      <c r="B10" s="8"/>
      <c r="C10" s="9"/>
      <c r="D10" s="9"/>
      <c r="E10" s="9"/>
      <c r="F10" s="9"/>
    </row>
    <row r="11" spans="1:6" x14ac:dyDescent="0.3">
      <c r="A11" s="18"/>
      <c r="B11" s="8"/>
      <c r="C11" s="9"/>
      <c r="D11" s="9"/>
      <c r="E11" s="9"/>
      <c r="F11" s="9"/>
    </row>
    <row r="12" spans="1:6" x14ac:dyDescent="0.3">
      <c r="A12" s="11" t="s">
        <v>56</v>
      </c>
      <c r="B12" s="8"/>
      <c r="C12" s="9"/>
      <c r="D12" s="9"/>
      <c r="E12" s="9"/>
      <c r="F12" s="9"/>
    </row>
    <row r="13" spans="1:6" x14ac:dyDescent="0.3">
      <c r="A13" s="26" t="s">
        <v>47</v>
      </c>
      <c r="B13" s="8"/>
      <c r="C13" s="9"/>
      <c r="D13" s="9"/>
      <c r="E13" s="9"/>
      <c r="F13" s="9"/>
    </row>
    <row r="14" spans="1:6" x14ac:dyDescent="0.3">
      <c r="A14" s="13" t="s">
        <v>48</v>
      </c>
      <c r="B14" s="8"/>
      <c r="C14" s="9"/>
      <c r="D14" s="9"/>
      <c r="E14" s="9"/>
      <c r="F14" s="10"/>
    </row>
    <row r="15" spans="1:6" x14ac:dyDescent="0.3">
      <c r="A15" s="26" t="s">
        <v>49</v>
      </c>
      <c r="B15" s="8"/>
      <c r="C15" s="9"/>
      <c r="D15" s="9"/>
      <c r="E15" s="9"/>
      <c r="F15" s="10"/>
    </row>
    <row r="16" spans="1:6" x14ac:dyDescent="0.3">
      <c r="A16" s="13" t="s">
        <v>50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workbookViewId="0">
      <selection activeCell="M17" sqref="M1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5" width="25.6640625" customWidth="1"/>
    <col min="6" max="9" width="25.33203125" customWidth="1"/>
  </cols>
  <sheetData>
    <row r="1" spans="1:9" ht="42" customHeight="1" x14ac:dyDescent="0.3">
      <c r="A1" s="138" t="s">
        <v>162</v>
      </c>
      <c r="B1" s="138"/>
      <c r="C1" s="138"/>
      <c r="D1" s="138"/>
      <c r="E1" s="138"/>
      <c r="F1" s="138"/>
      <c r="G1" s="138"/>
      <c r="H1" s="138"/>
      <c r="I1" s="138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138" t="s">
        <v>18</v>
      </c>
      <c r="B3" s="139"/>
      <c r="C3" s="139"/>
      <c r="D3" s="139"/>
      <c r="E3" s="139"/>
      <c r="F3" s="139"/>
      <c r="G3" s="139"/>
      <c r="H3" s="139"/>
      <c r="I3" s="139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74" t="s">
        <v>20</v>
      </c>
      <c r="B5" s="175"/>
      <c r="C5" s="176"/>
      <c r="D5" s="20" t="s">
        <v>21</v>
      </c>
      <c r="E5" s="20" t="s">
        <v>141</v>
      </c>
      <c r="F5" s="21" t="s">
        <v>138</v>
      </c>
      <c r="G5" s="21" t="s">
        <v>142</v>
      </c>
      <c r="H5" s="21" t="s">
        <v>122</v>
      </c>
      <c r="I5" s="21" t="s">
        <v>143</v>
      </c>
    </row>
    <row r="6" spans="1:9" ht="39.6" x14ac:dyDescent="0.3">
      <c r="A6" s="170" t="s">
        <v>71</v>
      </c>
      <c r="B6" s="171"/>
      <c r="C6" s="172"/>
      <c r="D6" s="94" t="s">
        <v>77</v>
      </c>
      <c r="E6" s="95">
        <f>+SUM(E7+E30)</f>
        <v>39095</v>
      </c>
      <c r="F6" s="95">
        <f>+SUM(F7+F30)</f>
        <v>56745</v>
      </c>
      <c r="G6" s="95">
        <f>+SUM(G7+G30)</f>
        <v>96886</v>
      </c>
      <c r="H6" s="95">
        <f t="shared" ref="H6:I6" si="0">+SUM(H7+H30)</f>
        <v>93555</v>
      </c>
      <c r="I6" s="95">
        <f t="shared" si="0"/>
        <v>70555</v>
      </c>
    </row>
    <row r="7" spans="1:9" x14ac:dyDescent="0.3">
      <c r="A7" s="167" t="s">
        <v>161</v>
      </c>
      <c r="B7" s="168"/>
      <c r="C7" s="169"/>
      <c r="D7" s="88" t="s">
        <v>72</v>
      </c>
      <c r="E7" s="89">
        <f>+SUM(E9+E13)</f>
        <v>36757</v>
      </c>
      <c r="F7" s="89">
        <f>+SUM(F9+F13+F18)</f>
        <v>53560</v>
      </c>
      <c r="G7" s="89">
        <f>+SUM(G8+G21+G24)</f>
        <v>93555</v>
      </c>
      <c r="H7" s="89">
        <f t="shared" ref="H7:I7" si="1">+SUM(H8+H21+H24)</f>
        <v>93555</v>
      </c>
      <c r="I7" s="89">
        <f t="shared" si="1"/>
        <v>70555</v>
      </c>
    </row>
    <row r="8" spans="1:9" x14ac:dyDescent="0.3">
      <c r="A8" s="158" t="s">
        <v>73</v>
      </c>
      <c r="B8" s="159"/>
      <c r="C8" s="160"/>
      <c r="D8" s="39" t="s">
        <v>74</v>
      </c>
      <c r="E8" s="8"/>
      <c r="F8" s="9"/>
      <c r="G8" s="8">
        <v>43395</v>
      </c>
      <c r="H8" s="9">
        <v>43395</v>
      </c>
      <c r="I8" s="10">
        <v>43395</v>
      </c>
    </row>
    <row r="9" spans="1:9" x14ac:dyDescent="0.3">
      <c r="A9" s="161">
        <v>3</v>
      </c>
      <c r="B9" s="162"/>
      <c r="C9" s="163"/>
      <c r="D9" s="29" t="s">
        <v>10</v>
      </c>
      <c r="E9" s="8">
        <f>+SUM(E10:E11)</f>
        <v>17808</v>
      </c>
      <c r="F9" s="8">
        <f>+SUM(F10:F11)</f>
        <v>23985</v>
      </c>
      <c r="G9" s="8">
        <f>+SUM(G10:G11)</f>
        <v>43395</v>
      </c>
      <c r="H9" s="8">
        <f>+SUM(H10:H11)</f>
        <v>43395</v>
      </c>
      <c r="I9" s="8">
        <f>+SUM(I10:I11)</f>
        <v>43395</v>
      </c>
    </row>
    <row r="10" spans="1:9" x14ac:dyDescent="0.3">
      <c r="A10" s="164">
        <v>31</v>
      </c>
      <c r="B10" s="165"/>
      <c r="C10" s="166"/>
      <c r="D10" s="29" t="s">
        <v>11</v>
      </c>
      <c r="E10" s="8">
        <v>17120</v>
      </c>
      <c r="F10" s="9">
        <v>23070</v>
      </c>
      <c r="G10" s="9">
        <v>42785</v>
      </c>
      <c r="H10" s="9">
        <v>42785</v>
      </c>
      <c r="I10" s="10">
        <v>42785</v>
      </c>
    </row>
    <row r="11" spans="1:9" x14ac:dyDescent="0.3">
      <c r="A11" s="164">
        <v>32</v>
      </c>
      <c r="B11" s="165"/>
      <c r="C11" s="166"/>
      <c r="D11" s="29" t="s">
        <v>22</v>
      </c>
      <c r="E11" s="8">
        <v>688</v>
      </c>
      <c r="F11" s="9">
        <v>915</v>
      </c>
      <c r="G11" s="9">
        <v>610</v>
      </c>
      <c r="H11" s="9">
        <v>610</v>
      </c>
      <c r="I11" s="10">
        <v>610</v>
      </c>
    </row>
    <row r="12" spans="1:9" ht="15" customHeight="1" x14ac:dyDescent="0.3">
      <c r="A12" s="158" t="s">
        <v>75</v>
      </c>
      <c r="B12" s="159"/>
      <c r="C12" s="160"/>
      <c r="D12" s="66" t="s">
        <v>76</v>
      </c>
      <c r="E12" s="8"/>
      <c r="F12" s="9"/>
      <c r="G12" s="9"/>
      <c r="H12" s="9"/>
      <c r="I12" s="10"/>
    </row>
    <row r="13" spans="1:9" x14ac:dyDescent="0.3">
      <c r="A13" s="161">
        <v>3</v>
      </c>
      <c r="B13" s="162"/>
      <c r="C13" s="163"/>
      <c r="D13" s="66" t="s">
        <v>10</v>
      </c>
      <c r="E13" s="8">
        <f>+SUM(E14:E15)</f>
        <v>18949</v>
      </c>
      <c r="F13" s="8">
        <f>+SUM(F14:F15)</f>
        <v>20075</v>
      </c>
      <c r="G13" s="8"/>
      <c r="H13" s="8"/>
      <c r="I13" s="8"/>
    </row>
    <row r="14" spans="1:9" x14ac:dyDescent="0.3">
      <c r="A14" s="164">
        <v>31</v>
      </c>
      <c r="B14" s="165"/>
      <c r="C14" s="166"/>
      <c r="D14" s="66" t="s">
        <v>11</v>
      </c>
      <c r="E14" s="8">
        <v>18203</v>
      </c>
      <c r="F14" s="9">
        <v>19310</v>
      </c>
      <c r="G14" s="9"/>
      <c r="H14" s="9"/>
      <c r="I14" s="10"/>
    </row>
    <row r="15" spans="1:9" x14ac:dyDescent="0.3">
      <c r="A15" s="164">
        <v>32</v>
      </c>
      <c r="B15" s="165"/>
      <c r="C15" s="166"/>
      <c r="D15" s="66" t="s">
        <v>22</v>
      </c>
      <c r="E15" s="8">
        <v>746</v>
      </c>
      <c r="F15" s="9">
        <v>765</v>
      </c>
      <c r="G15" s="9"/>
      <c r="H15" s="9"/>
      <c r="I15" s="10"/>
    </row>
    <row r="16" spans="1:9" x14ac:dyDescent="0.3">
      <c r="A16" s="114"/>
      <c r="B16" s="115"/>
      <c r="C16" s="116"/>
      <c r="D16" s="117"/>
      <c r="E16" s="8"/>
      <c r="F16" s="9"/>
      <c r="G16" s="9"/>
      <c r="H16" s="9"/>
      <c r="I16" s="10"/>
    </row>
    <row r="17" spans="1:9" ht="15" customHeight="1" x14ac:dyDescent="0.3">
      <c r="A17" s="158" t="s">
        <v>79</v>
      </c>
      <c r="B17" s="159"/>
      <c r="C17" s="160"/>
      <c r="D17" s="117" t="s">
        <v>80</v>
      </c>
      <c r="E17" s="8"/>
      <c r="F17" s="9"/>
      <c r="G17" s="9"/>
      <c r="H17" s="9"/>
      <c r="I17" s="10"/>
    </row>
    <row r="18" spans="1:9" x14ac:dyDescent="0.3">
      <c r="A18" s="161">
        <v>3</v>
      </c>
      <c r="B18" s="162"/>
      <c r="C18" s="163"/>
      <c r="D18" s="117" t="s">
        <v>10</v>
      </c>
      <c r="E18" s="8"/>
      <c r="F18" s="9">
        <f>+SUM(F19:F19)</f>
        <v>9500</v>
      </c>
      <c r="G18" s="9"/>
      <c r="H18" s="9"/>
      <c r="I18" s="10"/>
    </row>
    <row r="19" spans="1:9" x14ac:dyDescent="0.3">
      <c r="A19" s="164">
        <v>31</v>
      </c>
      <c r="B19" s="165"/>
      <c r="C19" s="166"/>
      <c r="D19" s="117" t="s">
        <v>11</v>
      </c>
      <c r="E19" s="8"/>
      <c r="F19" s="9">
        <v>9500</v>
      </c>
      <c r="G19" s="9"/>
      <c r="H19" s="9"/>
      <c r="I19" s="10"/>
    </row>
    <row r="20" spans="1:9" x14ac:dyDescent="0.3">
      <c r="A20" s="123"/>
      <c r="B20" s="124"/>
      <c r="C20" s="125"/>
      <c r="D20" s="122"/>
      <c r="E20" s="8"/>
      <c r="F20" s="9"/>
      <c r="G20" s="9"/>
      <c r="H20" s="9"/>
      <c r="I20" s="10"/>
    </row>
    <row r="21" spans="1:9" x14ac:dyDescent="0.3">
      <c r="A21" s="158" t="s">
        <v>149</v>
      </c>
      <c r="B21" s="159"/>
      <c r="C21" s="160"/>
      <c r="D21" s="122" t="s">
        <v>148</v>
      </c>
      <c r="E21" s="8"/>
      <c r="F21" s="9"/>
      <c r="G21" s="9">
        <v>23000</v>
      </c>
      <c r="H21" s="9">
        <v>23000</v>
      </c>
      <c r="I21" s="10">
        <v>0</v>
      </c>
    </row>
    <row r="22" spans="1:9" x14ac:dyDescent="0.3">
      <c r="A22" s="161">
        <v>3</v>
      </c>
      <c r="B22" s="162"/>
      <c r="C22" s="163"/>
      <c r="D22" s="122" t="s">
        <v>10</v>
      </c>
      <c r="E22" s="8"/>
      <c r="F22" s="9"/>
      <c r="G22" s="9"/>
      <c r="H22" s="9"/>
      <c r="I22" s="10"/>
    </row>
    <row r="23" spans="1:9" x14ac:dyDescent="0.3">
      <c r="A23" s="164">
        <v>31</v>
      </c>
      <c r="B23" s="165"/>
      <c r="C23" s="166"/>
      <c r="D23" s="122" t="s">
        <v>11</v>
      </c>
      <c r="E23" s="8"/>
      <c r="F23" s="9"/>
      <c r="G23" s="9">
        <v>23000</v>
      </c>
      <c r="H23" s="9">
        <v>23000</v>
      </c>
      <c r="I23" s="10">
        <v>0</v>
      </c>
    </row>
    <row r="24" spans="1:9" ht="26.4" x14ac:dyDescent="0.3">
      <c r="A24" s="158" t="s">
        <v>150</v>
      </c>
      <c r="B24" s="159"/>
      <c r="C24" s="160"/>
      <c r="D24" s="122" t="s">
        <v>151</v>
      </c>
      <c r="E24" s="8"/>
      <c r="F24" s="9"/>
      <c r="G24" s="9">
        <v>27160</v>
      </c>
      <c r="H24" s="9">
        <v>27160</v>
      </c>
      <c r="I24" s="9">
        <v>27160</v>
      </c>
    </row>
    <row r="25" spans="1:9" x14ac:dyDescent="0.3">
      <c r="A25" s="161">
        <v>3</v>
      </c>
      <c r="B25" s="162"/>
      <c r="C25" s="163"/>
      <c r="D25" s="122" t="s">
        <v>10</v>
      </c>
      <c r="E25" s="8"/>
      <c r="F25" s="9"/>
      <c r="G25" s="9"/>
      <c r="H25" s="9"/>
      <c r="I25" s="9"/>
    </row>
    <row r="26" spans="1:9" x14ac:dyDescent="0.3">
      <c r="A26" s="164">
        <v>31</v>
      </c>
      <c r="B26" s="165"/>
      <c r="C26" s="166"/>
      <c r="D26" s="122" t="s">
        <v>11</v>
      </c>
      <c r="E26" s="8"/>
      <c r="F26" s="9"/>
      <c r="G26" s="9">
        <v>26650</v>
      </c>
      <c r="H26" s="9">
        <v>26650</v>
      </c>
      <c r="I26" s="10">
        <v>26650</v>
      </c>
    </row>
    <row r="27" spans="1:9" x14ac:dyDescent="0.3">
      <c r="A27" s="164">
        <v>32</v>
      </c>
      <c r="B27" s="165"/>
      <c r="C27" s="166"/>
      <c r="D27" s="122" t="s">
        <v>22</v>
      </c>
      <c r="E27" s="8"/>
      <c r="F27" s="9"/>
      <c r="G27" s="9">
        <v>510</v>
      </c>
      <c r="H27" s="9">
        <v>510</v>
      </c>
      <c r="I27" s="10">
        <v>510</v>
      </c>
    </row>
    <row r="28" spans="1:9" x14ac:dyDescent="0.3">
      <c r="A28" s="164"/>
      <c r="B28" s="165"/>
      <c r="C28" s="166"/>
      <c r="D28" s="122"/>
      <c r="E28" s="8"/>
      <c r="F28" s="9"/>
      <c r="G28" s="9"/>
      <c r="H28" s="9"/>
      <c r="I28" s="10"/>
    </row>
    <row r="29" spans="1:9" x14ac:dyDescent="0.3">
      <c r="A29" s="67"/>
      <c r="B29" s="68"/>
      <c r="C29" s="69"/>
      <c r="D29" s="66"/>
      <c r="E29" s="8"/>
      <c r="F29" s="9"/>
      <c r="G29" s="9"/>
      <c r="H29" s="9"/>
      <c r="I29" s="10"/>
    </row>
    <row r="30" spans="1:9" x14ac:dyDescent="0.3">
      <c r="A30" s="167" t="s">
        <v>152</v>
      </c>
      <c r="B30" s="168"/>
      <c r="C30" s="169"/>
      <c r="D30" s="88" t="s">
        <v>78</v>
      </c>
      <c r="E30" s="92">
        <f>+SUM(E31+E34)</f>
        <v>2338</v>
      </c>
      <c r="F30" s="90">
        <f>+SUM(F33+F35)</f>
        <v>3185</v>
      </c>
      <c r="G30" s="90">
        <f>+SUM(G39+G42)</f>
        <v>3331</v>
      </c>
      <c r="H30" s="90">
        <f>+SUM(H31+H34)</f>
        <v>0</v>
      </c>
      <c r="I30" s="90">
        <f>+SUM(I31+I34)</f>
        <v>0</v>
      </c>
    </row>
    <row r="31" spans="1:9" x14ac:dyDescent="0.3">
      <c r="A31" s="158" t="s">
        <v>79</v>
      </c>
      <c r="B31" s="159"/>
      <c r="C31" s="160"/>
      <c r="D31" s="66" t="s">
        <v>80</v>
      </c>
      <c r="E31" s="8">
        <v>367</v>
      </c>
      <c r="F31" s="9"/>
      <c r="G31" s="79"/>
      <c r="H31" s="79"/>
      <c r="I31" s="80"/>
    </row>
    <row r="32" spans="1:9" x14ac:dyDescent="0.3">
      <c r="A32" s="161">
        <v>3</v>
      </c>
      <c r="B32" s="162"/>
      <c r="C32" s="163"/>
      <c r="D32" s="66" t="s">
        <v>10</v>
      </c>
      <c r="E32" s="8">
        <v>367</v>
      </c>
      <c r="F32" s="9"/>
      <c r="G32" s="9"/>
      <c r="H32" s="9"/>
      <c r="I32" s="10"/>
    </row>
    <row r="33" spans="1:9" x14ac:dyDescent="0.3">
      <c r="A33" s="164">
        <v>32</v>
      </c>
      <c r="B33" s="165"/>
      <c r="C33" s="166"/>
      <c r="D33" s="66" t="s">
        <v>22</v>
      </c>
      <c r="E33" s="8">
        <v>367</v>
      </c>
      <c r="F33" s="9">
        <v>367</v>
      </c>
      <c r="G33" s="9"/>
      <c r="H33" s="9"/>
      <c r="I33" s="10"/>
    </row>
    <row r="34" spans="1:9" ht="15" customHeight="1" x14ac:dyDescent="0.3">
      <c r="A34" s="158" t="s">
        <v>75</v>
      </c>
      <c r="B34" s="159"/>
      <c r="C34" s="160"/>
      <c r="D34" s="66" t="s">
        <v>76</v>
      </c>
      <c r="E34" s="8">
        <v>1971</v>
      </c>
      <c r="F34" s="9"/>
      <c r="G34" s="79"/>
      <c r="H34" s="79"/>
      <c r="I34" s="80"/>
    </row>
    <row r="35" spans="1:9" ht="15" customHeight="1" x14ac:dyDescent="0.3">
      <c r="A35" s="164">
        <v>32</v>
      </c>
      <c r="B35" s="165"/>
      <c r="C35" s="166"/>
      <c r="D35" s="66" t="s">
        <v>22</v>
      </c>
      <c r="E35" s="8">
        <v>1971</v>
      </c>
      <c r="F35" s="9">
        <v>2818</v>
      </c>
      <c r="G35" s="9"/>
      <c r="H35" s="9"/>
      <c r="I35" s="10"/>
    </row>
    <row r="36" spans="1:9" ht="15" customHeight="1" x14ac:dyDescent="0.3">
      <c r="A36" s="123"/>
      <c r="B36" s="124"/>
      <c r="C36" s="125"/>
      <c r="D36" s="122"/>
      <c r="E36" s="8"/>
      <c r="F36" s="9"/>
      <c r="G36" s="9"/>
      <c r="H36" s="9"/>
      <c r="I36" s="10"/>
    </row>
    <row r="37" spans="1:9" ht="15" customHeight="1" x14ac:dyDescent="0.3">
      <c r="A37" s="158" t="s">
        <v>149</v>
      </c>
      <c r="B37" s="159"/>
      <c r="C37" s="160"/>
      <c r="D37" s="122" t="s">
        <v>148</v>
      </c>
      <c r="E37" s="8"/>
      <c r="F37" s="9"/>
      <c r="G37" s="9"/>
      <c r="H37" s="9"/>
      <c r="I37" s="10"/>
    </row>
    <row r="38" spans="1:9" ht="15" customHeight="1" x14ac:dyDescent="0.3">
      <c r="A38" s="161">
        <v>3</v>
      </c>
      <c r="B38" s="162"/>
      <c r="C38" s="163"/>
      <c r="D38" s="122" t="s">
        <v>10</v>
      </c>
      <c r="E38" s="8"/>
      <c r="F38" s="9"/>
      <c r="G38" s="9"/>
      <c r="H38" s="9"/>
      <c r="I38" s="10"/>
    </row>
    <row r="39" spans="1:9" ht="15" customHeight="1" x14ac:dyDescent="0.3">
      <c r="A39" s="164">
        <v>32</v>
      </c>
      <c r="B39" s="165"/>
      <c r="C39" s="166"/>
      <c r="D39" s="122" t="s">
        <v>22</v>
      </c>
      <c r="E39" s="8"/>
      <c r="F39" s="9"/>
      <c r="G39" s="9">
        <v>159</v>
      </c>
      <c r="H39" s="9">
        <v>0</v>
      </c>
      <c r="I39" s="10">
        <v>0</v>
      </c>
    </row>
    <row r="40" spans="1:9" ht="30" customHeight="1" x14ac:dyDescent="0.3">
      <c r="A40" s="158" t="s">
        <v>153</v>
      </c>
      <c r="B40" s="159"/>
      <c r="C40" s="160"/>
      <c r="D40" s="122" t="s">
        <v>151</v>
      </c>
      <c r="E40" s="8"/>
      <c r="F40" s="9"/>
      <c r="G40" s="9"/>
      <c r="H40" s="9"/>
      <c r="I40" s="10"/>
    </row>
    <row r="41" spans="1:9" ht="15" customHeight="1" x14ac:dyDescent="0.3">
      <c r="A41" s="161">
        <v>3</v>
      </c>
      <c r="B41" s="162"/>
      <c r="C41" s="163"/>
      <c r="D41" s="122" t="s">
        <v>10</v>
      </c>
      <c r="E41" s="8"/>
      <c r="F41" s="9"/>
      <c r="G41" s="9"/>
      <c r="H41" s="9"/>
      <c r="I41" s="10"/>
    </row>
    <row r="42" spans="1:9" ht="15" customHeight="1" x14ac:dyDescent="0.3">
      <c r="A42" s="164">
        <v>32</v>
      </c>
      <c r="B42" s="165"/>
      <c r="C42" s="166"/>
      <c r="D42" s="122" t="s">
        <v>22</v>
      </c>
      <c r="E42" s="8"/>
      <c r="F42" s="9"/>
      <c r="G42" s="9">
        <v>3172</v>
      </c>
      <c r="H42" s="9">
        <v>0</v>
      </c>
      <c r="I42" s="10">
        <v>0</v>
      </c>
    </row>
    <row r="43" spans="1:9" ht="15" customHeight="1" x14ac:dyDescent="0.3">
      <c r="A43" s="70"/>
      <c r="B43" s="71"/>
      <c r="C43" s="72"/>
      <c r="D43" s="66"/>
      <c r="E43" s="8"/>
      <c r="F43" s="9"/>
      <c r="G43" s="9"/>
      <c r="H43" s="9"/>
      <c r="I43" s="10"/>
    </row>
    <row r="44" spans="1:9" ht="26.4" x14ac:dyDescent="0.3">
      <c r="A44" s="170" t="s">
        <v>81</v>
      </c>
      <c r="B44" s="171"/>
      <c r="C44" s="172"/>
      <c r="D44" s="94" t="s">
        <v>82</v>
      </c>
      <c r="E44" s="95">
        <f>+SUM(E45+E66+E70)</f>
        <v>1568903</v>
      </c>
      <c r="F44" s="95">
        <f>+SUM(F45+F66+F70)</f>
        <v>1816000</v>
      </c>
      <c r="G44" s="95">
        <f>+SUM(G45+G66+G70)</f>
        <v>1807100</v>
      </c>
      <c r="H44" s="95">
        <f>+SUM(H45+H66+H70)</f>
        <v>1807100</v>
      </c>
      <c r="I44" s="95">
        <f>+SUM(I45+I66+I70)</f>
        <v>1807100</v>
      </c>
    </row>
    <row r="45" spans="1:9" ht="30.75" customHeight="1" x14ac:dyDescent="0.3">
      <c r="A45" s="167" t="s">
        <v>83</v>
      </c>
      <c r="B45" s="168"/>
      <c r="C45" s="169"/>
      <c r="D45" s="88" t="s">
        <v>84</v>
      </c>
      <c r="E45" s="89">
        <f>+SUM(E46+E50)</f>
        <v>1536203</v>
      </c>
      <c r="F45" s="89">
        <f>+SUM(F46+F50)</f>
        <v>1784000</v>
      </c>
      <c r="G45" s="89">
        <f>+SUM(G46+G58)</f>
        <v>1769100</v>
      </c>
      <c r="H45" s="89">
        <f t="shared" ref="H45:I45" si="2">+SUM(H46+H58)</f>
        <v>1769100</v>
      </c>
      <c r="I45" s="89">
        <f t="shared" si="2"/>
        <v>1769100</v>
      </c>
    </row>
    <row r="46" spans="1:9" ht="15" customHeight="1" x14ac:dyDescent="0.3">
      <c r="A46" s="158" t="s">
        <v>85</v>
      </c>
      <c r="B46" s="159"/>
      <c r="C46" s="160"/>
      <c r="D46" s="39" t="s">
        <v>86</v>
      </c>
      <c r="E46" s="64">
        <v>84410</v>
      </c>
      <c r="F46" s="64">
        <v>92100</v>
      </c>
      <c r="G46" s="8">
        <v>92100</v>
      </c>
      <c r="H46" s="8">
        <v>92100</v>
      </c>
      <c r="I46" s="8">
        <v>92100</v>
      </c>
    </row>
    <row r="47" spans="1:9" x14ac:dyDescent="0.3">
      <c r="A47" s="161">
        <v>3</v>
      </c>
      <c r="B47" s="162"/>
      <c r="C47" s="163"/>
      <c r="D47" s="29" t="s">
        <v>10</v>
      </c>
      <c r="E47" s="8">
        <f>+SUM(E48+E49)</f>
        <v>84410</v>
      </c>
      <c r="F47" s="8">
        <f>+SUM(F48:F49)</f>
        <v>92100</v>
      </c>
      <c r="G47" s="8">
        <f>+SUM(G48:G49)</f>
        <v>92100</v>
      </c>
      <c r="H47" s="8">
        <f>+SUM(H48:H49)</f>
        <v>92100</v>
      </c>
      <c r="I47" s="8">
        <f>+SUM(I48:I49)</f>
        <v>92100</v>
      </c>
    </row>
    <row r="48" spans="1:9" x14ac:dyDescent="0.3">
      <c r="A48" s="164">
        <v>32</v>
      </c>
      <c r="B48" s="165"/>
      <c r="C48" s="166"/>
      <c r="D48" s="29" t="s">
        <v>22</v>
      </c>
      <c r="E48" s="8">
        <v>83210</v>
      </c>
      <c r="F48" s="9">
        <v>90600</v>
      </c>
      <c r="G48" s="9">
        <v>90600</v>
      </c>
      <c r="H48" s="9">
        <v>90600</v>
      </c>
      <c r="I48" s="10">
        <v>90600</v>
      </c>
    </row>
    <row r="49" spans="1:9" x14ac:dyDescent="0.3">
      <c r="A49" s="67">
        <v>34</v>
      </c>
      <c r="B49" s="68"/>
      <c r="C49" s="69"/>
      <c r="D49" s="66" t="s">
        <v>66</v>
      </c>
      <c r="E49" s="8">
        <v>1200</v>
      </c>
      <c r="F49" s="9">
        <v>1500</v>
      </c>
      <c r="G49" s="9">
        <v>1500</v>
      </c>
      <c r="H49" s="9">
        <v>1500</v>
      </c>
      <c r="I49" s="10">
        <v>1500</v>
      </c>
    </row>
    <row r="50" spans="1:9" ht="15" customHeight="1" x14ac:dyDescent="0.3">
      <c r="A50" s="158" t="s">
        <v>87</v>
      </c>
      <c r="B50" s="159"/>
      <c r="C50" s="160"/>
      <c r="D50" s="66" t="s">
        <v>88</v>
      </c>
      <c r="E50" s="64">
        <f>+SUM(E51+E55)</f>
        <v>1451793</v>
      </c>
      <c r="F50" s="64">
        <f>+SUM(F51+F55)</f>
        <v>1691900</v>
      </c>
      <c r="G50" s="64">
        <f>+SUM(G51+G55)</f>
        <v>0</v>
      </c>
      <c r="H50" s="64">
        <f>+SUM(H51+H55)</f>
        <v>0</v>
      </c>
      <c r="I50" s="64">
        <f>+SUM(I51+I55)</f>
        <v>0</v>
      </c>
    </row>
    <row r="51" spans="1:9" x14ac:dyDescent="0.3">
      <c r="A51" s="161">
        <v>3</v>
      </c>
      <c r="B51" s="162"/>
      <c r="C51" s="163"/>
      <c r="D51" s="66" t="s">
        <v>10</v>
      </c>
      <c r="E51" s="8">
        <f>+SUM(E52+E53+E54)</f>
        <v>1451793</v>
      </c>
      <c r="F51" s="8">
        <f>+SUM(F52:F54)</f>
        <v>1691300</v>
      </c>
      <c r="G51" s="8"/>
      <c r="H51" s="8"/>
      <c r="I51" s="8"/>
    </row>
    <row r="52" spans="1:9" x14ac:dyDescent="0.3">
      <c r="A52" s="164">
        <v>31</v>
      </c>
      <c r="B52" s="165"/>
      <c r="C52" s="166"/>
      <c r="D52" s="66" t="s">
        <v>11</v>
      </c>
      <c r="E52" s="8">
        <v>1447924</v>
      </c>
      <c r="F52" s="9">
        <v>1686000</v>
      </c>
      <c r="G52" s="9"/>
      <c r="H52" s="9"/>
      <c r="I52" s="10"/>
    </row>
    <row r="53" spans="1:9" x14ac:dyDescent="0.3">
      <c r="A53" s="164">
        <v>32</v>
      </c>
      <c r="B53" s="165"/>
      <c r="C53" s="166"/>
      <c r="D53" s="66" t="s">
        <v>22</v>
      </c>
      <c r="E53" s="8">
        <v>3345</v>
      </c>
      <c r="F53" s="9">
        <v>5200</v>
      </c>
      <c r="G53" s="9"/>
      <c r="H53" s="9"/>
      <c r="I53" s="10"/>
    </row>
    <row r="54" spans="1:9" x14ac:dyDescent="0.3">
      <c r="A54" s="67">
        <v>34</v>
      </c>
      <c r="B54" s="68"/>
      <c r="C54" s="69"/>
      <c r="D54" s="66" t="s">
        <v>66</v>
      </c>
      <c r="E54" s="8">
        <v>524</v>
      </c>
      <c r="F54" s="9">
        <v>100</v>
      </c>
      <c r="G54" s="9"/>
      <c r="H54" s="9"/>
      <c r="I54" s="10"/>
    </row>
    <row r="55" spans="1:9" x14ac:dyDescent="0.3">
      <c r="A55" s="161">
        <v>4</v>
      </c>
      <c r="B55" s="162"/>
      <c r="C55" s="163"/>
      <c r="D55" s="66"/>
      <c r="E55" s="64">
        <v>0</v>
      </c>
      <c r="F55" s="79">
        <v>600</v>
      </c>
      <c r="G55" s="79"/>
      <c r="H55" s="79"/>
      <c r="I55" s="80"/>
    </row>
    <row r="56" spans="1:9" ht="26.4" x14ac:dyDescent="0.3">
      <c r="A56" s="67">
        <v>42</v>
      </c>
      <c r="B56" s="68"/>
      <c r="C56" s="69"/>
      <c r="D56" s="66" t="s">
        <v>31</v>
      </c>
      <c r="E56" s="8">
        <v>0</v>
      </c>
      <c r="F56" s="9">
        <v>600</v>
      </c>
      <c r="G56" s="9"/>
      <c r="H56" s="9"/>
      <c r="I56" s="10"/>
    </row>
    <row r="57" spans="1:9" x14ac:dyDescent="0.3">
      <c r="A57" s="123"/>
      <c r="B57" s="124"/>
      <c r="C57" s="125"/>
      <c r="D57" s="122"/>
      <c r="E57" s="8"/>
      <c r="F57" s="9"/>
      <c r="G57" s="9"/>
      <c r="H57" s="9"/>
      <c r="I57" s="10"/>
    </row>
    <row r="58" spans="1:9" ht="26.4" x14ac:dyDescent="0.3">
      <c r="A58" s="158" t="s">
        <v>154</v>
      </c>
      <c r="B58" s="159"/>
      <c r="C58" s="160"/>
      <c r="D58" s="122" t="s">
        <v>155</v>
      </c>
      <c r="E58" s="8"/>
      <c r="F58" s="9"/>
      <c r="G58" s="9">
        <v>1677000</v>
      </c>
      <c r="H58" s="9">
        <v>1677000</v>
      </c>
      <c r="I58" s="10">
        <v>1677000</v>
      </c>
    </row>
    <row r="59" spans="1:9" x14ac:dyDescent="0.3">
      <c r="A59" s="161">
        <v>3</v>
      </c>
      <c r="B59" s="162"/>
      <c r="C59" s="163"/>
      <c r="D59" s="122" t="s">
        <v>10</v>
      </c>
      <c r="E59" s="8"/>
      <c r="F59" s="9"/>
      <c r="G59" s="9"/>
      <c r="H59" s="9"/>
      <c r="I59" s="10"/>
    </row>
    <row r="60" spans="1:9" x14ac:dyDescent="0.3">
      <c r="A60" s="164">
        <v>31</v>
      </c>
      <c r="B60" s="165"/>
      <c r="C60" s="166"/>
      <c r="D60" s="122" t="s">
        <v>11</v>
      </c>
      <c r="E60" s="8"/>
      <c r="F60" s="9"/>
      <c r="G60" s="9">
        <v>1677000</v>
      </c>
      <c r="H60" s="9">
        <v>1677000</v>
      </c>
      <c r="I60" s="10">
        <v>1677000</v>
      </c>
    </row>
    <row r="61" spans="1:9" x14ac:dyDescent="0.3">
      <c r="A61" s="164">
        <v>32</v>
      </c>
      <c r="B61" s="165"/>
      <c r="C61" s="166"/>
      <c r="D61" s="122" t="s">
        <v>22</v>
      </c>
      <c r="E61" s="8"/>
      <c r="F61" s="9"/>
      <c r="G61" s="9"/>
      <c r="H61" s="9"/>
      <c r="I61" s="10"/>
    </row>
    <row r="62" spans="1:9" x14ac:dyDescent="0.3">
      <c r="A62" s="123">
        <v>34</v>
      </c>
      <c r="B62" s="124"/>
      <c r="C62" s="125"/>
      <c r="D62" s="122" t="s">
        <v>66</v>
      </c>
      <c r="E62" s="8"/>
      <c r="F62" s="9"/>
      <c r="G62" s="9"/>
      <c r="H62" s="9"/>
      <c r="I62" s="10"/>
    </row>
    <row r="63" spans="1:9" x14ac:dyDescent="0.3">
      <c r="A63" s="161">
        <v>4</v>
      </c>
      <c r="B63" s="162"/>
      <c r="C63" s="163"/>
      <c r="D63" s="122"/>
      <c r="E63" s="8"/>
      <c r="F63" s="9"/>
      <c r="G63" s="9"/>
      <c r="H63" s="9"/>
      <c r="I63" s="10"/>
    </row>
    <row r="64" spans="1:9" ht="26.4" x14ac:dyDescent="0.3">
      <c r="A64" s="123">
        <v>42</v>
      </c>
      <c r="B64" s="124"/>
      <c r="C64" s="125"/>
      <c r="D64" s="122" t="s">
        <v>31</v>
      </c>
      <c r="E64" s="8"/>
      <c r="F64" s="9"/>
      <c r="G64" s="9"/>
      <c r="H64" s="9"/>
      <c r="I64" s="10"/>
    </row>
    <row r="65" spans="1:9" x14ac:dyDescent="0.3">
      <c r="A65" s="123"/>
      <c r="B65" s="124"/>
      <c r="C65" s="125"/>
      <c r="D65" s="122"/>
      <c r="E65" s="8"/>
      <c r="F65" s="9"/>
      <c r="G65" s="9"/>
      <c r="H65" s="9"/>
      <c r="I65" s="10"/>
    </row>
    <row r="66" spans="1:9" ht="26.4" x14ac:dyDescent="0.3">
      <c r="A66" s="167" t="s">
        <v>89</v>
      </c>
      <c r="B66" s="168"/>
      <c r="C66" s="169"/>
      <c r="D66" s="88" t="s">
        <v>90</v>
      </c>
      <c r="E66" s="89">
        <v>20700</v>
      </c>
      <c r="F66" s="90">
        <v>22500</v>
      </c>
      <c r="G66" s="90">
        <v>18500</v>
      </c>
      <c r="H66" s="90">
        <v>18500</v>
      </c>
      <c r="I66" s="91">
        <v>18500</v>
      </c>
    </row>
    <row r="67" spans="1:9" x14ac:dyDescent="0.3">
      <c r="A67" s="158" t="s">
        <v>85</v>
      </c>
      <c r="B67" s="159"/>
      <c r="C67" s="160"/>
      <c r="D67" s="72" t="s">
        <v>86</v>
      </c>
      <c r="E67" s="8">
        <v>20700</v>
      </c>
      <c r="F67" s="79">
        <v>22500</v>
      </c>
      <c r="G67" s="9">
        <v>18500</v>
      </c>
      <c r="H67" s="9">
        <v>18500</v>
      </c>
      <c r="I67" s="10">
        <v>18500</v>
      </c>
    </row>
    <row r="68" spans="1:9" x14ac:dyDescent="0.3">
      <c r="A68" s="164">
        <v>32</v>
      </c>
      <c r="B68" s="165"/>
      <c r="C68" s="166"/>
      <c r="D68" s="66" t="s">
        <v>22</v>
      </c>
      <c r="E68" s="8">
        <v>20700</v>
      </c>
      <c r="F68" s="9">
        <v>22500</v>
      </c>
      <c r="G68" s="9">
        <v>18500</v>
      </c>
      <c r="H68" s="9">
        <v>18500</v>
      </c>
      <c r="I68" s="10">
        <v>18500</v>
      </c>
    </row>
    <row r="69" spans="1:9" x14ac:dyDescent="0.3">
      <c r="A69" s="67"/>
      <c r="B69" s="68"/>
      <c r="C69" s="69"/>
      <c r="D69" s="66"/>
      <c r="E69" s="8"/>
      <c r="F69" s="9"/>
      <c r="G69" s="9"/>
      <c r="H69" s="9"/>
      <c r="I69" s="10"/>
    </row>
    <row r="70" spans="1:9" ht="26.4" x14ac:dyDescent="0.3">
      <c r="A70" s="167" t="s">
        <v>91</v>
      </c>
      <c r="B70" s="168"/>
      <c r="C70" s="169"/>
      <c r="D70" s="88" t="s">
        <v>92</v>
      </c>
      <c r="E70" s="89">
        <v>12000</v>
      </c>
      <c r="F70" s="90">
        <v>9500</v>
      </c>
      <c r="G70" s="90">
        <v>19500</v>
      </c>
      <c r="H70" s="90">
        <v>19500</v>
      </c>
      <c r="I70" s="91">
        <v>19500</v>
      </c>
    </row>
    <row r="71" spans="1:9" x14ac:dyDescent="0.3">
      <c r="A71" s="158" t="s">
        <v>85</v>
      </c>
      <c r="B71" s="159"/>
      <c r="C71" s="160"/>
      <c r="D71" s="72" t="s">
        <v>86</v>
      </c>
      <c r="E71" s="8">
        <v>12000</v>
      </c>
      <c r="F71" s="79">
        <v>9500</v>
      </c>
      <c r="G71" s="9">
        <v>19500</v>
      </c>
      <c r="H71" s="9">
        <v>19500</v>
      </c>
      <c r="I71" s="10">
        <v>19500</v>
      </c>
    </row>
    <row r="72" spans="1:9" x14ac:dyDescent="0.3">
      <c r="A72" s="161">
        <v>4</v>
      </c>
      <c r="B72" s="162"/>
      <c r="C72" s="163"/>
      <c r="D72" s="66"/>
      <c r="E72" s="8">
        <f>+SUM(E73:E74)</f>
        <v>12000</v>
      </c>
      <c r="F72" s="8">
        <f>+SUM(F73:F74)</f>
        <v>9500</v>
      </c>
      <c r="G72" s="8">
        <f>+SUM(G73:G74)</f>
        <v>19500</v>
      </c>
      <c r="H72" s="8">
        <f>+SUM(H73:H74)</f>
        <v>19500</v>
      </c>
      <c r="I72" s="8">
        <f>+SUM(I73:I74)</f>
        <v>19500</v>
      </c>
    </row>
    <row r="73" spans="1:9" ht="26.4" x14ac:dyDescent="0.3">
      <c r="A73" s="67">
        <v>42</v>
      </c>
      <c r="B73" s="68"/>
      <c r="C73" s="69"/>
      <c r="D73" s="66" t="s">
        <v>31</v>
      </c>
      <c r="E73" s="8">
        <v>12000</v>
      </c>
      <c r="F73" s="9">
        <v>3000</v>
      </c>
      <c r="G73" s="9">
        <v>10000</v>
      </c>
      <c r="H73" s="9">
        <v>10000</v>
      </c>
      <c r="I73" s="10">
        <v>10000</v>
      </c>
    </row>
    <row r="74" spans="1:9" ht="26.4" x14ac:dyDescent="0.3">
      <c r="A74" s="67">
        <v>45</v>
      </c>
      <c r="B74" s="68"/>
      <c r="C74" s="69"/>
      <c r="D74" s="66" t="s">
        <v>111</v>
      </c>
      <c r="E74" s="8">
        <v>0</v>
      </c>
      <c r="F74" s="9">
        <v>6500</v>
      </c>
      <c r="G74" s="9">
        <v>9500</v>
      </c>
      <c r="H74" s="9">
        <v>9500</v>
      </c>
      <c r="I74" s="10">
        <v>9500</v>
      </c>
    </row>
    <row r="75" spans="1:9" x14ac:dyDescent="0.3">
      <c r="A75" s="67"/>
      <c r="B75" s="68"/>
      <c r="C75" s="69"/>
      <c r="D75" s="66"/>
      <c r="E75" s="8"/>
      <c r="F75" s="9"/>
      <c r="G75" s="9"/>
      <c r="H75" s="9"/>
      <c r="I75" s="10"/>
    </row>
    <row r="76" spans="1:9" ht="39.6" x14ac:dyDescent="0.3">
      <c r="A76" s="170" t="s">
        <v>93</v>
      </c>
      <c r="B76" s="171"/>
      <c r="C76" s="172"/>
      <c r="D76" s="94" t="s">
        <v>94</v>
      </c>
      <c r="E76" s="95">
        <f>+SUM(E77+E82+E109+E121+E126+E148)</f>
        <v>115755</v>
      </c>
      <c r="F76" s="95">
        <f>+SUM(F77+F82+F109+F121+F126+F148)</f>
        <v>287550</v>
      </c>
      <c r="G76" s="95">
        <f>+SUM(G77+G82+G109+G121+G126+G148)</f>
        <v>185859</v>
      </c>
      <c r="H76" s="95">
        <f>+SUM(H77+H82+H109+H121+H126+H148)</f>
        <v>170859</v>
      </c>
      <c r="I76" s="95">
        <f>+SUM(I77+I82+I109+I121+I126+I148)</f>
        <v>170859</v>
      </c>
    </row>
    <row r="77" spans="1:9" ht="26.4" x14ac:dyDescent="0.3">
      <c r="A77" s="167" t="s">
        <v>95</v>
      </c>
      <c r="B77" s="168"/>
      <c r="C77" s="169"/>
      <c r="D77" s="88" t="s">
        <v>96</v>
      </c>
      <c r="E77" s="89">
        <v>1000</v>
      </c>
      <c r="F77" s="90">
        <v>1250</v>
      </c>
      <c r="G77" s="90">
        <v>2000</v>
      </c>
      <c r="H77" s="90">
        <v>2000</v>
      </c>
      <c r="I77" s="90">
        <v>2000</v>
      </c>
    </row>
    <row r="78" spans="1:9" x14ac:dyDescent="0.3">
      <c r="A78" s="158" t="s">
        <v>73</v>
      </c>
      <c r="B78" s="159"/>
      <c r="C78" s="160"/>
      <c r="D78" s="66" t="s">
        <v>74</v>
      </c>
      <c r="E78" s="8">
        <v>1000</v>
      </c>
      <c r="F78" s="9">
        <v>1250</v>
      </c>
      <c r="G78" s="9">
        <v>2000</v>
      </c>
      <c r="H78" s="9">
        <v>2000</v>
      </c>
      <c r="I78" s="9">
        <v>2000</v>
      </c>
    </row>
    <row r="79" spans="1:9" x14ac:dyDescent="0.3">
      <c r="A79" s="161">
        <v>3</v>
      </c>
      <c r="B79" s="162"/>
      <c r="C79" s="163"/>
      <c r="D79" s="75" t="s">
        <v>10</v>
      </c>
      <c r="E79" s="8">
        <v>1000</v>
      </c>
      <c r="F79" s="9">
        <v>1250</v>
      </c>
      <c r="G79" s="9">
        <v>2000</v>
      </c>
      <c r="H79" s="9">
        <v>2000</v>
      </c>
      <c r="I79" s="9">
        <v>2000</v>
      </c>
    </row>
    <row r="80" spans="1:9" x14ac:dyDescent="0.3">
      <c r="A80" s="164">
        <v>32</v>
      </c>
      <c r="B80" s="165"/>
      <c r="C80" s="166"/>
      <c r="D80" s="75" t="s">
        <v>22</v>
      </c>
      <c r="E80" s="8">
        <v>1000</v>
      </c>
      <c r="F80" s="9">
        <v>1250</v>
      </c>
      <c r="G80" s="9">
        <v>2000</v>
      </c>
      <c r="H80" s="9">
        <v>2000</v>
      </c>
      <c r="I80" s="9">
        <v>2000</v>
      </c>
    </row>
    <row r="81" spans="1:9" x14ac:dyDescent="0.3">
      <c r="A81" s="164"/>
      <c r="B81" s="165"/>
      <c r="C81" s="166"/>
      <c r="D81" s="75"/>
      <c r="E81" s="8"/>
      <c r="F81" s="9"/>
      <c r="G81" s="9"/>
      <c r="H81" s="9"/>
      <c r="I81" s="10"/>
    </row>
    <row r="82" spans="1:9" ht="25.5" customHeight="1" x14ac:dyDescent="0.3">
      <c r="A82" s="167" t="s">
        <v>97</v>
      </c>
      <c r="B82" s="168"/>
      <c r="C82" s="169"/>
      <c r="D82" s="88" t="s">
        <v>98</v>
      </c>
      <c r="E82" s="89">
        <f>+SUM(E83+E86+E93)</f>
        <v>17891</v>
      </c>
      <c r="F82" s="89">
        <f>+SUM(F83+F86+F93)</f>
        <v>80929</v>
      </c>
      <c r="G82" s="89">
        <f>+SUM(G83+G103+G107)</f>
        <v>27600</v>
      </c>
      <c r="H82" s="89">
        <f t="shared" ref="H82:I82" si="3">+SUM(H83+H103+H107)</f>
        <v>12600</v>
      </c>
      <c r="I82" s="89">
        <f t="shared" si="3"/>
        <v>12600</v>
      </c>
    </row>
    <row r="83" spans="1:9" x14ac:dyDescent="0.3">
      <c r="A83" s="158" t="s">
        <v>73</v>
      </c>
      <c r="B83" s="159"/>
      <c r="C83" s="160"/>
      <c r="D83" s="75" t="s">
        <v>74</v>
      </c>
      <c r="E83" s="64">
        <v>0</v>
      </c>
      <c r="F83" s="79">
        <v>2000</v>
      </c>
      <c r="G83" s="79">
        <v>2600</v>
      </c>
      <c r="H83" s="79">
        <v>2600</v>
      </c>
      <c r="I83" s="80">
        <v>2600</v>
      </c>
    </row>
    <row r="84" spans="1:9" x14ac:dyDescent="0.3">
      <c r="A84" s="161">
        <v>3</v>
      </c>
      <c r="B84" s="162"/>
      <c r="C84" s="163"/>
      <c r="D84" s="75" t="s">
        <v>10</v>
      </c>
      <c r="E84" s="8">
        <v>0</v>
      </c>
      <c r="F84" s="9">
        <v>2000</v>
      </c>
      <c r="G84" s="9">
        <v>2600</v>
      </c>
      <c r="H84" s="9">
        <v>2600</v>
      </c>
      <c r="I84" s="10">
        <v>2600</v>
      </c>
    </row>
    <row r="85" spans="1:9" x14ac:dyDescent="0.3">
      <c r="A85" s="164">
        <v>32</v>
      </c>
      <c r="B85" s="165"/>
      <c r="C85" s="166"/>
      <c r="D85" s="75" t="s">
        <v>22</v>
      </c>
      <c r="E85" s="8">
        <v>0</v>
      </c>
      <c r="F85" s="9">
        <v>2000</v>
      </c>
      <c r="G85" s="9">
        <v>2600</v>
      </c>
      <c r="H85" s="9">
        <v>2600</v>
      </c>
      <c r="I85" s="10">
        <v>2600</v>
      </c>
    </row>
    <row r="86" spans="1:9" x14ac:dyDescent="0.3">
      <c r="A86" s="158" t="s">
        <v>99</v>
      </c>
      <c r="B86" s="159"/>
      <c r="C86" s="160"/>
      <c r="D86" s="75" t="s">
        <v>100</v>
      </c>
      <c r="E86" s="64">
        <f>+SUM(E87+E92)</f>
        <v>12998</v>
      </c>
      <c r="F86" s="64">
        <f>+SUM(F87+F92)</f>
        <v>20000</v>
      </c>
      <c r="G86" s="64">
        <f>+SUM(G87+G92)</f>
        <v>0</v>
      </c>
      <c r="H86" s="64">
        <f>+SUM(H87+H92)</f>
        <v>0</v>
      </c>
      <c r="I86" s="64">
        <f>+SUM(I87+I92)</f>
        <v>0</v>
      </c>
    </row>
    <row r="87" spans="1:9" x14ac:dyDescent="0.3">
      <c r="A87" s="161">
        <v>3</v>
      </c>
      <c r="B87" s="162"/>
      <c r="C87" s="163"/>
      <c r="D87" s="75" t="s">
        <v>10</v>
      </c>
      <c r="E87" s="8">
        <f>+SUM(E88:E91)</f>
        <v>12998</v>
      </c>
      <c r="F87" s="8">
        <f>+SUM(F88:F91)</f>
        <v>20000</v>
      </c>
      <c r="G87" s="8"/>
      <c r="H87" s="8"/>
      <c r="I87" s="8"/>
    </row>
    <row r="88" spans="1:9" x14ac:dyDescent="0.3">
      <c r="A88" s="164">
        <v>31</v>
      </c>
      <c r="B88" s="165"/>
      <c r="C88" s="166"/>
      <c r="D88" s="75" t="s">
        <v>11</v>
      </c>
      <c r="E88" s="8">
        <v>666</v>
      </c>
      <c r="F88" s="9">
        <v>0</v>
      </c>
      <c r="G88" s="9"/>
      <c r="H88" s="9"/>
      <c r="I88" s="10"/>
    </row>
    <row r="89" spans="1:9" x14ac:dyDescent="0.3">
      <c r="A89" s="76">
        <v>32</v>
      </c>
      <c r="B89" s="77"/>
      <c r="C89" s="78"/>
      <c r="D89" s="75" t="s">
        <v>22</v>
      </c>
      <c r="E89" s="8">
        <v>4595</v>
      </c>
      <c r="F89" s="9">
        <v>20000</v>
      </c>
      <c r="G89" s="9"/>
      <c r="H89" s="9"/>
      <c r="I89" s="10"/>
    </row>
    <row r="90" spans="1:9" x14ac:dyDescent="0.3">
      <c r="A90" s="76">
        <v>34</v>
      </c>
      <c r="B90" s="77"/>
      <c r="C90" s="78"/>
      <c r="D90" s="75" t="s">
        <v>66</v>
      </c>
      <c r="E90" s="8">
        <v>0</v>
      </c>
      <c r="F90" s="9">
        <v>0</v>
      </c>
      <c r="G90" s="9">
        <v>0</v>
      </c>
      <c r="H90" s="9">
        <v>0</v>
      </c>
      <c r="I90" s="10">
        <v>0</v>
      </c>
    </row>
    <row r="91" spans="1:9" x14ac:dyDescent="0.3">
      <c r="A91" s="76">
        <v>38</v>
      </c>
      <c r="B91" s="77"/>
      <c r="C91" s="78"/>
      <c r="D91" s="75" t="s">
        <v>67</v>
      </c>
      <c r="E91" s="8">
        <v>7737</v>
      </c>
      <c r="F91" s="9">
        <v>0</v>
      </c>
      <c r="G91" s="9">
        <v>0</v>
      </c>
      <c r="H91" s="9">
        <v>0</v>
      </c>
      <c r="I91" s="10">
        <v>0</v>
      </c>
    </row>
    <row r="92" spans="1:9" ht="26.4" x14ac:dyDescent="0.3">
      <c r="A92" s="76">
        <v>42</v>
      </c>
      <c r="B92" s="77"/>
      <c r="C92" s="78"/>
      <c r="D92" s="75" t="s">
        <v>31</v>
      </c>
      <c r="E92" s="8">
        <v>0</v>
      </c>
      <c r="F92" s="9">
        <v>0</v>
      </c>
      <c r="G92" s="9">
        <v>0</v>
      </c>
      <c r="H92" s="9">
        <v>0</v>
      </c>
      <c r="I92" s="10">
        <v>0</v>
      </c>
    </row>
    <row r="93" spans="1:9" ht="15" customHeight="1" x14ac:dyDescent="0.3">
      <c r="A93" s="158" t="s">
        <v>116</v>
      </c>
      <c r="B93" s="159"/>
      <c r="C93" s="160"/>
      <c r="D93" s="87" t="s">
        <v>100</v>
      </c>
      <c r="E93" s="64">
        <f>+SUM(E94+E99)</f>
        <v>4893</v>
      </c>
      <c r="F93" s="64">
        <f>+SUM(F94+F99)</f>
        <v>58929</v>
      </c>
      <c r="G93" s="79"/>
      <c r="H93" s="79"/>
      <c r="I93" s="80"/>
    </row>
    <row r="94" spans="1:9" x14ac:dyDescent="0.3">
      <c r="A94" s="161">
        <v>3</v>
      </c>
      <c r="B94" s="162"/>
      <c r="C94" s="163"/>
      <c r="D94" s="87" t="s">
        <v>10</v>
      </c>
      <c r="E94" s="8">
        <f>+SUM(E95:E98)</f>
        <v>63</v>
      </c>
      <c r="F94" s="8">
        <f>+SUM(F95:F98)</f>
        <v>58929</v>
      </c>
      <c r="G94" s="9"/>
      <c r="H94" s="9"/>
      <c r="I94" s="10"/>
    </row>
    <row r="95" spans="1:9" x14ac:dyDescent="0.3">
      <c r="A95" s="164">
        <v>31</v>
      </c>
      <c r="B95" s="165"/>
      <c r="C95" s="166"/>
      <c r="D95" s="87" t="s">
        <v>11</v>
      </c>
      <c r="E95" s="8">
        <v>0</v>
      </c>
      <c r="F95" s="9">
        <v>6000</v>
      </c>
      <c r="G95" s="9"/>
      <c r="H95" s="9"/>
      <c r="I95" s="10"/>
    </row>
    <row r="96" spans="1:9" x14ac:dyDescent="0.3">
      <c r="A96" s="81">
        <v>32</v>
      </c>
      <c r="B96" s="82"/>
      <c r="C96" s="83"/>
      <c r="D96" s="87" t="s">
        <v>22</v>
      </c>
      <c r="E96" s="8">
        <v>0</v>
      </c>
      <c r="F96" s="9">
        <v>52929</v>
      </c>
      <c r="G96" s="9"/>
      <c r="H96" s="9"/>
      <c r="I96" s="10"/>
    </row>
    <row r="97" spans="1:9" x14ac:dyDescent="0.3">
      <c r="A97" s="81">
        <v>34</v>
      </c>
      <c r="B97" s="82"/>
      <c r="C97" s="83"/>
      <c r="D97" s="87" t="s">
        <v>66</v>
      </c>
      <c r="E97" s="8">
        <v>63</v>
      </c>
      <c r="F97" s="9">
        <v>0</v>
      </c>
      <c r="G97" s="9"/>
      <c r="H97" s="9"/>
      <c r="I97" s="10"/>
    </row>
    <row r="98" spans="1:9" x14ac:dyDescent="0.3">
      <c r="A98" s="81">
        <v>38</v>
      </c>
      <c r="B98" s="82"/>
      <c r="C98" s="83"/>
      <c r="D98" s="87" t="s">
        <v>67</v>
      </c>
      <c r="E98" s="8">
        <v>0</v>
      </c>
      <c r="F98" s="9">
        <v>0</v>
      </c>
      <c r="G98" s="9"/>
      <c r="H98" s="9"/>
      <c r="I98" s="10"/>
    </row>
    <row r="99" spans="1:9" ht="26.4" x14ac:dyDescent="0.3">
      <c r="A99" s="81">
        <v>42</v>
      </c>
      <c r="B99" s="82"/>
      <c r="C99" s="83"/>
      <c r="D99" s="87" t="s">
        <v>31</v>
      </c>
      <c r="E99" s="8">
        <v>4830</v>
      </c>
      <c r="F99" s="9"/>
      <c r="G99" s="9"/>
      <c r="H99" s="9"/>
      <c r="I99" s="10"/>
    </row>
    <row r="100" spans="1:9" x14ac:dyDescent="0.3">
      <c r="A100" s="123"/>
      <c r="B100" s="124"/>
      <c r="C100" s="125"/>
      <c r="D100" s="122"/>
      <c r="E100" s="8"/>
      <c r="F100" s="9"/>
      <c r="G100" s="9"/>
      <c r="H100" s="9"/>
      <c r="I100" s="10"/>
    </row>
    <row r="101" spans="1:9" ht="26.4" x14ac:dyDescent="0.3">
      <c r="A101" s="158" t="s">
        <v>156</v>
      </c>
      <c r="B101" s="159"/>
      <c r="C101" s="160"/>
      <c r="D101" s="122" t="s">
        <v>157</v>
      </c>
      <c r="E101" s="8"/>
      <c r="F101" s="9"/>
      <c r="G101" s="9"/>
      <c r="H101" s="9"/>
      <c r="I101" s="10"/>
    </row>
    <row r="102" spans="1:9" x14ac:dyDescent="0.3">
      <c r="A102" s="161">
        <v>3</v>
      </c>
      <c r="B102" s="162"/>
      <c r="C102" s="163"/>
      <c r="D102" s="122" t="s">
        <v>10</v>
      </c>
      <c r="E102" s="8"/>
      <c r="F102" s="9"/>
      <c r="G102" s="9"/>
      <c r="H102" s="9"/>
      <c r="I102" s="10"/>
    </row>
    <row r="103" spans="1:9" x14ac:dyDescent="0.3">
      <c r="A103" s="123">
        <v>32</v>
      </c>
      <c r="B103" s="124"/>
      <c r="C103" s="125"/>
      <c r="D103" s="122" t="s">
        <v>22</v>
      </c>
      <c r="E103" s="8"/>
      <c r="F103" s="9"/>
      <c r="G103" s="9">
        <v>10000</v>
      </c>
      <c r="H103" s="9">
        <v>10000</v>
      </c>
      <c r="I103" s="10">
        <v>10000</v>
      </c>
    </row>
    <row r="104" spans="1:9" x14ac:dyDescent="0.3">
      <c r="A104" s="123"/>
      <c r="B104" s="124"/>
      <c r="C104" s="125"/>
      <c r="D104" s="122"/>
      <c r="E104" s="8"/>
      <c r="F104" s="9"/>
      <c r="G104" s="9"/>
      <c r="H104" s="9"/>
      <c r="I104" s="10"/>
    </row>
    <row r="105" spans="1:9" ht="26.4" x14ac:dyDescent="0.3">
      <c r="A105" s="158" t="s">
        <v>158</v>
      </c>
      <c r="B105" s="159"/>
      <c r="C105" s="160"/>
      <c r="D105" s="122" t="s">
        <v>159</v>
      </c>
      <c r="E105" s="8"/>
      <c r="F105" s="9"/>
      <c r="G105" s="9"/>
      <c r="H105" s="9"/>
      <c r="I105" s="10"/>
    </row>
    <row r="106" spans="1:9" x14ac:dyDescent="0.3">
      <c r="A106" s="161">
        <v>3</v>
      </c>
      <c r="B106" s="162"/>
      <c r="C106" s="163"/>
      <c r="D106" s="122" t="s">
        <v>10</v>
      </c>
      <c r="E106" s="8"/>
      <c r="F106" s="9"/>
      <c r="G106" s="9"/>
      <c r="H106" s="9"/>
      <c r="I106" s="10"/>
    </row>
    <row r="107" spans="1:9" x14ac:dyDescent="0.3">
      <c r="A107" s="123">
        <v>32</v>
      </c>
      <c r="B107" s="124"/>
      <c r="C107" s="125"/>
      <c r="D107" s="122" t="s">
        <v>22</v>
      </c>
      <c r="E107" s="8"/>
      <c r="F107" s="9"/>
      <c r="G107" s="9">
        <v>15000</v>
      </c>
      <c r="H107" s="9">
        <v>0</v>
      </c>
      <c r="I107" s="10">
        <v>0</v>
      </c>
    </row>
    <row r="108" spans="1:9" x14ac:dyDescent="0.3">
      <c r="A108" s="76"/>
      <c r="B108" s="77"/>
      <c r="C108" s="78"/>
      <c r="D108" s="75"/>
      <c r="E108" s="8"/>
      <c r="F108" s="9"/>
      <c r="G108" s="9"/>
      <c r="H108" s="9"/>
      <c r="I108" s="10"/>
    </row>
    <row r="109" spans="1:9" ht="39.6" x14ac:dyDescent="0.3">
      <c r="A109" s="167" t="s">
        <v>101</v>
      </c>
      <c r="B109" s="168"/>
      <c r="C109" s="169"/>
      <c r="D109" s="88" t="s">
        <v>102</v>
      </c>
      <c r="E109" s="89">
        <f>+SUM(E111+E114)</f>
        <v>2530</v>
      </c>
      <c r="F109" s="90">
        <f>+SUM(F110+F117)</f>
        <v>2964</v>
      </c>
      <c r="G109" s="90">
        <v>0</v>
      </c>
      <c r="H109" s="90">
        <v>0</v>
      </c>
      <c r="I109" s="91">
        <v>0</v>
      </c>
    </row>
    <row r="110" spans="1:9" ht="15" customHeight="1" x14ac:dyDescent="0.3">
      <c r="A110" s="158" t="s">
        <v>87</v>
      </c>
      <c r="B110" s="159"/>
      <c r="C110" s="160"/>
      <c r="D110" s="39" t="s">
        <v>80</v>
      </c>
      <c r="E110" s="64">
        <v>544</v>
      </c>
      <c r="F110" s="79">
        <v>860</v>
      </c>
      <c r="G110" s="79">
        <v>0</v>
      </c>
      <c r="H110" s="79">
        <v>0</v>
      </c>
      <c r="I110" s="80">
        <v>0</v>
      </c>
    </row>
    <row r="111" spans="1:9" x14ac:dyDescent="0.3">
      <c r="A111" s="161">
        <v>3</v>
      </c>
      <c r="B111" s="162"/>
      <c r="C111" s="163"/>
      <c r="D111" s="75" t="s">
        <v>10</v>
      </c>
      <c r="E111" s="8">
        <v>544</v>
      </c>
      <c r="F111" s="9">
        <v>860</v>
      </c>
      <c r="G111" s="9">
        <v>0</v>
      </c>
      <c r="H111" s="9">
        <v>0</v>
      </c>
      <c r="I111" s="10">
        <v>0</v>
      </c>
    </row>
    <row r="112" spans="1:9" x14ac:dyDescent="0.3">
      <c r="A112" s="164">
        <v>32</v>
      </c>
      <c r="B112" s="165"/>
      <c r="C112" s="166"/>
      <c r="D112" s="75" t="s">
        <v>22</v>
      </c>
      <c r="E112" s="8">
        <v>544</v>
      </c>
      <c r="F112" s="9">
        <v>860</v>
      </c>
      <c r="G112" s="9">
        <v>0</v>
      </c>
      <c r="H112" s="9">
        <v>0</v>
      </c>
      <c r="I112" s="10">
        <v>0</v>
      </c>
    </row>
    <row r="113" spans="1:9" x14ac:dyDescent="0.3">
      <c r="A113" s="111"/>
      <c r="B113" s="112"/>
      <c r="C113" s="113"/>
      <c r="D113" s="110"/>
      <c r="E113" s="8"/>
      <c r="F113" s="9"/>
      <c r="G113" s="9"/>
      <c r="H113" s="9"/>
      <c r="I113" s="10"/>
    </row>
    <row r="114" spans="1:9" ht="26.4" x14ac:dyDescent="0.3">
      <c r="A114" s="161">
        <v>4</v>
      </c>
      <c r="B114" s="162"/>
      <c r="C114" s="163"/>
      <c r="D114" s="110" t="s">
        <v>12</v>
      </c>
      <c r="E114" s="64">
        <v>1986</v>
      </c>
      <c r="F114" s="9"/>
      <c r="G114" s="9"/>
      <c r="H114" s="9"/>
      <c r="I114" s="10"/>
    </row>
    <row r="115" spans="1:9" ht="26.4" x14ac:dyDescent="0.3">
      <c r="A115" s="111">
        <v>42</v>
      </c>
      <c r="B115" s="112"/>
      <c r="C115" s="113"/>
      <c r="D115" s="110" t="s">
        <v>31</v>
      </c>
      <c r="E115" s="8">
        <v>1986</v>
      </c>
      <c r="F115" s="9"/>
      <c r="G115" s="9"/>
      <c r="H115" s="9"/>
      <c r="I115" s="10"/>
    </row>
    <row r="116" spans="1:9" ht="26.4" x14ac:dyDescent="0.3">
      <c r="A116" s="111">
        <v>45</v>
      </c>
      <c r="B116" s="112"/>
      <c r="C116" s="113"/>
      <c r="D116" s="110" t="s">
        <v>111</v>
      </c>
      <c r="E116" s="8"/>
      <c r="F116" s="9"/>
      <c r="G116" s="9"/>
      <c r="H116" s="9"/>
      <c r="I116" s="10"/>
    </row>
    <row r="117" spans="1:9" ht="26.4" x14ac:dyDescent="0.3">
      <c r="A117" s="158" t="s">
        <v>146</v>
      </c>
      <c r="B117" s="159"/>
      <c r="C117" s="160"/>
      <c r="D117" s="121" t="s">
        <v>147</v>
      </c>
      <c r="E117" s="8"/>
      <c r="F117" s="9">
        <v>2104</v>
      </c>
      <c r="G117" s="9"/>
      <c r="H117" s="9"/>
      <c r="I117" s="10"/>
    </row>
    <row r="118" spans="1:9" x14ac:dyDescent="0.3">
      <c r="A118" s="161">
        <v>3</v>
      </c>
      <c r="B118" s="162"/>
      <c r="C118" s="163"/>
      <c r="D118" s="122" t="s">
        <v>10</v>
      </c>
      <c r="E118" s="8"/>
      <c r="F118" s="9">
        <v>2104</v>
      </c>
      <c r="G118" s="9"/>
      <c r="H118" s="9"/>
      <c r="I118" s="10"/>
    </row>
    <row r="119" spans="1:9" x14ac:dyDescent="0.3">
      <c r="A119" s="164">
        <v>32</v>
      </c>
      <c r="B119" s="165"/>
      <c r="C119" s="166"/>
      <c r="D119" s="122" t="s">
        <v>22</v>
      </c>
      <c r="E119" s="8"/>
      <c r="F119" s="9">
        <v>2104</v>
      </c>
      <c r="G119" s="9"/>
      <c r="H119" s="9"/>
      <c r="I119" s="10"/>
    </row>
    <row r="120" spans="1:9" x14ac:dyDescent="0.3">
      <c r="A120" s="73"/>
      <c r="B120" s="74"/>
      <c r="C120" s="75"/>
      <c r="D120" s="75"/>
      <c r="E120" s="8"/>
      <c r="F120" s="9"/>
      <c r="G120" s="9"/>
      <c r="H120" s="9"/>
      <c r="I120" s="10"/>
    </row>
    <row r="121" spans="1:9" ht="38.25" customHeight="1" x14ac:dyDescent="0.3">
      <c r="A121" s="167" t="s">
        <v>103</v>
      </c>
      <c r="B121" s="168"/>
      <c r="C121" s="169"/>
      <c r="D121" s="88" t="s">
        <v>104</v>
      </c>
      <c r="E121" s="89">
        <v>19772</v>
      </c>
      <c r="F121" s="90">
        <v>19440</v>
      </c>
      <c r="G121" s="90">
        <v>100</v>
      </c>
      <c r="H121" s="90">
        <v>100</v>
      </c>
      <c r="I121" s="91">
        <v>100</v>
      </c>
    </row>
    <row r="122" spans="1:9" ht="26.4" x14ac:dyDescent="0.3">
      <c r="A122" s="158" t="s">
        <v>105</v>
      </c>
      <c r="B122" s="159"/>
      <c r="C122" s="160"/>
      <c r="D122" s="75" t="s">
        <v>106</v>
      </c>
      <c r="E122" s="8">
        <v>0</v>
      </c>
      <c r="F122" s="9">
        <v>19440</v>
      </c>
      <c r="G122" s="9">
        <v>100</v>
      </c>
      <c r="H122" s="9">
        <v>100</v>
      </c>
      <c r="I122" s="10">
        <v>100</v>
      </c>
    </row>
    <row r="123" spans="1:9" x14ac:dyDescent="0.3">
      <c r="A123" s="161">
        <v>3</v>
      </c>
      <c r="B123" s="162"/>
      <c r="C123" s="163"/>
      <c r="D123" s="75" t="s">
        <v>10</v>
      </c>
      <c r="E123" s="8">
        <v>0</v>
      </c>
      <c r="F123" s="9">
        <v>19440</v>
      </c>
      <c r="G123" s="9"/>
      <c r="H123" s="9"/>
      <c r="I123" s="10"/>
    </row>
    <row r="124" spans="1:9" x14ac:dyDescent="0.3">
      <c r="A124" s="164">
        <v>32</v>
      </c>
      <c r="B124" s="165"/>
      <c r="C124" s="166"/>
      <c r="D124" s="75" t="s">
        <v>22</v>
      </c>
      <c r="E124" s="8">
        <v>19772</v>
      </c>
      <c r="F124" s="9">
        <v>19440</v>
      </c>
      <c r="G124" s="9">
        <v>100</v>
      </c>
      <c r="H124" s="9">
        <v>100</v>
      </c>
      <c r="I124" s="10">
        <v>100</v>
      </c>
    </row>
    <row r="125" spans="1:9" x14ac:dyDescent="0.3">
      <c r="A125" s="76"/>
      <c r="B125" s="77"/>
      <c r="C125" s="78"/>
      <c r="D125" s="75"/>
      <c r="E125" s="8"/>
      <c r="F125" s="9"/>
      <c r="G125" s="9"/>
      <c r="H125" s="9"/>
      <c r="I125" s="10"/>
    </row>
    <row r="126" spans="1:9" ht="39.6" x14ac:dyDescent="0.3">
      <c r="A126" s="167" t="s">
        <v>107</v>
      </c>
      <c r="B126" s="168"/>
      <c r="C126" s="169"/>
      <c r="D126" s="88" t="s">
        <v>108</v>
      </c>
      <c r="E126" s="89">
        <f>+SUM(E127+E136+E145)</f>
        <v>73612</v>
      </c>
      <c r="F126" s="89">
        <f t="shared" ref="F126:I126" si="4">+SUM(F127+F136+F145)</f>
        <v>181891</v>
      </c>
      <c r="G126" s="89">
        <f t="shared" si="4"/>
        <v>155083</v>
      </c>
      <c r="H126" s="89">
        <f t="shared" si="4"/>
        <v>155083</v>
      </c>
      <c r="I126" s="89">
        <f t="shared" si="4"/>
        <v>155083</v>
      </c>
    </row>
    <row r="127" spans="1:9" ht="26.4" x14ac:dyDescent="0.3">
      <c r="A127" s="158" t="s">
        <v>109</v>
      </c>
      <c r="B127" s="159"/>
      <c r="C127" s="160"/>
      <c r="D127" s="75" t="s">
        <v>110</v>
      </c>
      <c r="E127" s="64">
        <f>+SUM(E128+E133)</f>
        <v>11220</v>
      </c>
      <c r="F127" s="64">
        <f>+SUM(F128+F133)</f>
        <v>80003</v>
      </c>
      <c r="G127" s="64">
        <f>+SUM(G128+G133)</f>
        <v>95003</v>
      </c>
      <c r="H127" s="64">
        <f>+SUM(H128+H133)</f>
        <v>95003</v>
      </c>
      <c r="I127" s="64">
        <f>+SUM(I128+I133)</f>
        <v>95003</v>
      </c>
    </row>
    <row r="128" spans="1:9" x14ac:dyDescent="0.3">
      <c r="A128" s="161">
        <v>3</v>
      </c>
      <c r="B128" s="162"/>
      <c r="C128" s="163"/>
      <c r="D128" s="75" t="s">
        <v>10</v>
      </c>
      <c r="E128" s="8">
        <f>+SUM(E129:E132)</f>
        <v>11220</v>
      </c>
      <c r="F128" s="8">
        <f>+SUM(F129:F131)</f>
        <v>45200</v>
      </c>
      <c r="G128" s="8">
        <f>+SUM(G129:G131)</f>
        <v>50200</v>
      </c>
      <c r="H128" s="8">
        <f t="shared" ref="H128:I128" si="5">+SUM(H129:H131)</f>
        <v>50200</v>
      </c>
      <c r="I128" s="8">
        <f t="shared" si="5"/>
        <v>50200</v>
      </c>
    </row>
    <row r="129" spans="1:9" x14ac:dyDescent="0.3">
      <c r="A129" s="164">
        <v>31</v>
      </c>
      <c r="B129" s="165"/>
      <c r="C129" s="166"/>
      <c r="D129" s="75" t="s">
        <v>11</v>
      </c>
      <c r="E129" s="8">
        <v>9585</v>
      </c>
      <c r="F129" s="9">
        <v>15000</v>
      </c>
      <c r="G129" s="9">
        <v>15000</v>
      </c>
      <c r="H129" s="9">
        <v>15000</v>
      </c>
      <c r="I129" s="10">
        <v>15000</v>
      </c>
    </row>
    <row r="130" spans="1:9" x14ac:dyDescent="0.3">
      <c r="A130" s="76">
        <v>32</v>
      </c>
      <c r="B130" s="77"/>
      <c r="C130" s="78"/>
      <c r="D130" s="75" t="s">
        <v>22</v>
      </c>
      <c r="E130" s="8">
        <v>1616</v>
      </c>
      <c r="F130" s="9">
        <v>30000</v>
      </c>
      <c r="G130" s="9">
        <v>35000</v>
      </c>
      <c r="H130" s="9">
        <v>35000</v>
      </c>
      <c r="I130" s="10">
        <v>35000</v>
      </c>
    </row>
    <row r="131" spans="1:9" x14ac:dyDescent="0.3">
      <c r="A131" s="76">
        <v>34</v>
      </c>
      <c r="B131" s="77"/>
      <c r="C131" s="78"/>
      <c r="D131" s="75" t="s">
        <v>66</v>
      </c>
      <c r="E131" s="8">
        <v>0</v>
      </c>
      <c r="F131" s="9">
        <v>200</v>
      </c>
      <c r="G131" s="9">
        <v>200</v>
      </c>
      <c r="H131" s="9">
        <v>200</v>
      </c>
      <c r="I131" s="10">
        <v>200</v>
      </c>
    </row>
    <row r="132" spans="1:9" x14ac:dyDescent="0.3">
      <c r="A132" s="111">
        <v>38</v>
      </c>
      <c r="B132" s="112"/>
      <c r="C132" s="113"/>
      <c r="D132" s="110" t="s">
        <v>67</v>
      </c>
      <c r="E132" s="8">
        <v>19</v>
      </c>
      <c r="F132" s="8"/>
      <c r="G132" s="8"/>
      <c r="H132" s="8"/>
      <c r="I132" s="118"/>
    </row>
    <row r="133" spans="1:9" x14ac:dyDescent="0.3">
      <c r="A133" s="161">
        <v>4</v>
      </c>
      <c r="B133" s="162"/>
      <c r="C133" s="163"/>
      <c r="D133" s="75"/>
      <c r="E133" s="8">
        <f>+SUM(E134:E135)</f>
        <v>0</v>
      </c>
      <c r="F133" s="8">
        <f>+SUM(F134:F135)</f>
        <v>34803</v>
      </c>
      <c r="G133" s="8">
        <f>+SUM(G134:G135)</f>
        <v>44803</v>
      </c>
      <c r="H133" s="8">
        <f t="shared" ref="H133:I133" si="6">+SUM(H134:H135)</f>
        <v>44803</v>
      </c>
      <c r="I133" s="8">
        <f t="shared" si="6"/>
        <v>44803</v>
      </c>
    </row>
    <row r="134" spans="1:9" ht="26.4" x14ac:dyDescent="0.3">
      <c r="A134" s="76">
        <v>42</v>
      </c>
      <c r="B134" s="77"/>
      <c r="C134" s="78"/>
      <c r="D134" s="75" t="s">
        <v>31</v>
      </c>
      <c r="E134" s="8">
        <v>0</v>
      </c>
      <c r="F134" s="9">
        <v>29803</v>
      </c>
      <c r="G134" s="9">
        <v>34803</v>
      </c>
      <c r="H134" s="9">
        <v>34803</v>
      </c>
      <c r="I134" s="10">
        <v>34803</v>
      </c>
    </row>
    <row r="135" spans="1:9" ht="26.4" x14ac:dyDescent="0.3">
      <c r="A135" s="76">
        <v>45</v>
      </c>
      <c r="B135" s="77"/>
      <c r="C135" s="78"/>
      <c r="D135" s="75" t="s">
        <v>111</v>
      </c>
      <c r="E135" s="8">
        <v>0</v>
      </c>
      <c r="F135" s="9">
        <v>5000</v>
      </c>
      <c r="G135" s="9">
        <v>10000</v>
      </c>
      <c r="H135" s="9">
        <v>10000</v>
      </c>
      <c r="I135" s="10">
        <v>10000</v>
      </c>
    </row>
    <row r="136" spans="1:9" ht="26.4" x14ac:dyDescent="0.3">
      <c r="A136" s="158" t="s">
        <v>112</v>
      </c>
      <c r="B136" s="159"/>
      <c r="C136" s="160"/>
      <c r="D136" s="87" t="s">
        <v>113</v>
      </c>
      <c r="E136" s="64">
        <f>+SUM(E137+E141)</f>
        <v>62392</v>
      </c>
      <c r="F136" s="64">
        <f>+SUM(F137+F141)</f>
        <v>101808</v>
      </c>
      <c r="G136" s="64">
        <f t="shared" ref="G136:I136" si="7">+SUM(G137+G141)</f>
        <v>60000</v>
      </c>
      <c r="H136" s="64">
        <f t="shared" si="7"/>
        <v>60000</v>
      </c>
      <c r="I136" s="64">
        <f t="shared" si="7"/>
        <v>60000</v>
      </c>
    </row>
    <row r="137" spans="1:9" x14ac:dyDescent="0.3">
      <c r="A137" s="161">
        <v>3</v>
      </c>
      <c r="B137" s="162"/>
      <c r="C137" s="163"/>
      <c r="D137" s="87" t="s">
        <v>10</v>
      </c>
      <c r="E137" s="8">
        <f>+SUM(E138:E140)</f>
        <v>40138</v>
      </c>
      <c r="F137" s="8">
        <f>+SUM(F138:F140)</f>
        <v>54808</v>
      </c>
      <c r="G137" s="8">
        <f t="shared" ref="G137:I137" si="8">+SUM(G138:G140)</f>
        <v>43000</v>
      </c>
      <c r="H137" s="8">
        <f t="shared" si="8"/>
        <v>43000</v>
      </c>
      <c r="I137" s="8">
        <f t="shared" si="8"/>
        <v>43000</v>
      </c>
    </row>
    <row r="138" spans="1:9" x14ac:dyDescent="0.3">
      <c r="A138" s="164">
        <v>31</v>
      </c>
      <c r="B138" s="165"/>
      <c r="C138" s="166"/>
      <c r="D138" s="87" t="s">
        <v>11</v>
      </c>
      <c r="E138" s="8">
        <v>0</v>
      </c>
      <c r="F138" s="9">
        <v>14000</v>
      </c>
      <c r="G138" s="9">
        <v>14000</v>
      </c>
      <c r="H138" s="9">
        <v>14000</v>
      </c>
      <c r="I138" s="10">
        <v>14000</v>
      </c>
    </row>
    <row r="139" spans="1:9" x14ac:dyDescent="0.3">
      <c r="A139" s="81">
        <v>32</v>
      </c>
      <c r="B139" s="82"/>
      <c r="C139" s="83"/>
      <c r="D139" s="87" t="s">
        <v>22</v>
      </c>
      <c r="E139" s="8">
        <v>39996</v>
      </c>
      <c r="F139" s="9">
        <v>40808</v>
      </c>
      <c r="G139" s="9">
        <v>29000</v>
      </c>
      <c r="H139" s="9">
        <v>29000</v>
      </c>
      <c r="I139" s="10">
        <v>29000</v>
      </c>
    </row>
    <row r="140" spans="1:9" x14ac:dyDescent="0.3">
      <c r="A140" s="81">
        <v>34</v>
      </c>
      <c r="B140" s="82"/>
      <c r="C140" s="83"/>
      <c r="D140" s="87" t="s">
        <v>66</v>
      </c>
      <c r="E140" s="8">
        <v>142</v>
      </c>
      <c r="F140" s="9">
        <v>0</v>
      </c>
      <c r="G140" s="9"/>
      <c r="H140" s="9"/>
      <c r="I140" s="10"/>
    </row>
    <row r="141" spans="1:9" x14ac:dyDescent="0.3">
      <c r="A141" s="161">
        <v>4</v>
      </c>
      <c r="B141" s="162"/>
      <c r="C141" s="163"/>
      <c r="D141" s="87"/>
      <c r="E141" s="8">
        <f>+SUM(E142:E144)</f>
        <v>22254</v>
      </c>
      <c r="F141" s="8">
        <f>+SUM(F142:F144)</f>
        <v>47000</v>
      </c>
      <c r="G141" s="8">
        <f t="shared" ref="G141:I141" si="9">+SUM(G142:G144)</f>
        <v>17000</v>
      </c>
      <c r="H141" s="8">
        <f t="shared" si="9"/>
        <v>17000</v>
      </c>
      <c r="I141" s="8">
        <f t="shared" si="9"/>
        <v>17000</v>
      </c>
    </row>
    <row r="142" spans="1:9" ht="26.4" x14ac:dyDescent="0.3">
      <c r="A142" s="81">
        <v>41</v>
      </c>
      <c r="B142" s="98"/>
      <c r="C142" s="99"/>
      <c r="D142" s="99" t="s">
        <v>131</v>
      </c>
      <c r="E142" s="8">
        <v>0</v>
      </c>
      <c r="F142" s="8"/>
      <c r="G142" s="8"/>
      <c r="H142" s="8"/>
      <c r="I142" s="8"/>
    </row>
    <row r="143" spans="1:9" ht="26.4" x14ac:dyDescent="0.3">
      <c r="A143" s="100">
        <v>42</v>
      </c>
      <c r="B143" s="82"/>
      <c r="C143" s="83"/>
      <c r="D143" s="87" t="s">
        <v>31</v>
      </c>
      <c r="E143" s="8">
        <v>9403</v>
      </c>
      <c r="F143" s="9">
        <v>37000</v>
      </c>
      <c r="G143" s="9">
        <v>12000</v>
      </c>
      <c r="H143" s="9">
        <v>12000</v>
      </c>
      <c r="I143" s="10">
        <v>12000</v>
      </c>
    </row>
    <row r="144" spans="1:9" ht="26.4" x14ac:dyDescent="0.3">
      <c r="A144" s="81">
        <v>45</v>
      </c>
      <c r="B144" s="82"/>
      <c r="C144" s="83"/>
      <c r="D144" s="87" t="s">
        <v>111</v>
      </c>
      <c r="E144" s="8">
        <v>12851</v>
      </c>
      <c r="F144" s="9">
        <v>10000</v>
      </c>
      <c r="G144" s="9">
        <v>5000</v>
      </c>
      <c r="H144" s="9">
        <v>5000</v>
      </c>
      <c r="I144" s="10">
        <v>5000</v>
      </c>
    </row>
    <row r="145" spans="1:9" ht="26.25" customHeight="1" x14ac:dyDescent="0.3">
      <c r="A145" s="158" t="s">
        <v>114</v>
      </c>
      <c r="B145" s="159"/>
      <c r="C145" s="160"/>
      <c r="D145" s="87" t="s">
        <v>115</v>
      </c>
      <c r="E145" s="8"/>
      <c r="F145" s="9">
        <v>80</v>
      </c>
      <c r="G145" s="9">
        <v>80</v>
      </c>
      <c r="H145" s="9">
        <v>80</v>
      </c>
      <c r="I145" s="10">
        <v>80</v>
      </c>
    </row>
    <row r="146" spans="1:9" ht="26.25" customHeight="1" x14ac:dyDescent="0.3">
      <c r="A146" s="81">
        <v>42</v>
      </c>
      <c r="B146" s="85"/>
      <c r="C146" s="86"/>
      <c r="D146" s="87" t="s">
        <v>31</v>
      </c>
      <c r="E146" s="8"/>
      <c r="F146" s="9">
        <v>80</v>
      </c>
      <c r="G146" s="9">
        <v>80</v>
      </c>
      <c r="H146" s="9">
        <v>80</v>
      </c>
      <c r="I146" s="10">
        <v>80</v>
      </c>
    </row>
    <row r="147" spans="1:9" ht="15" customHeight="1" x14ac:dyDescent="0.3">
      <c r="A147" s="84"/>
      <c r="B147" s="85"/>
      <c r="C147" s="86"/>
      <c r="D147" s="87"/>
      <c r="E147" s="8"/>
      <c r="F147" s="9"/>
      <c r="G147" s="9"/>
      <c r="H147" s="9"/>
      <c r="I147" s="10"/>
    </row>
    <row r="148" spans="1:9" ht="42" customHeight="1" x14ac:dyDescent="0.3">
      <c r="A148" s="167" t="s">
        <v>134</v>
      </c>
      <c r="B148" s="168"/>
      <c r="C148" s="169"/>
      <c r="D148" s="88" t="s">
        <v>135</v>
      </c>
      <c r="E148" s="92">
        <v>950</v>
      </c>
      <c r="F148" s="93">
        <v>1076</v>
      </c>
      <c r="G148" s="93">
        <v>1076</v>
      </c>
      <c r="H148" s="93">
        <v>1076</v>
      </c>
      <c r="I148" s="93">
        <v>1076</v>
      </c>
    </row>
    <row r="149" spans="1:9" ht="27.75" customHeight="1" x14ac:dyDescent="0.3">
      <c r="A149" s="158" t="s">
        <v>87</v>
      </c>
      <c r="B149" s="159"/>
      <c r="C149" s="160"/>
      <c r="D149" s="87" t="s">
        <v>117</v>
      </c>
      <c r="E149" s="8">
        <v>950</v>
      </c>
      <c r="F149" s="9">
        <v>1076</v>
      </c>
      <c r="G149" s="9"/>
      <c r="H149" s="9"/>
      <c r="I149" s="10"/>
    </row>
    <row r="150" spans="1:9" ht="15" customHeight="1" x14ac:dyDescent="0.3">
      <c r="A150" s="81">
        <v>38</v>
      </c>
      <c r="B150" s="82"/>
      <c r="C150" s="83"/>
      <c r="D150" s="87" t="s">
        <v>67</v>
      </c>
      <c r="E150" s="8">
        <v>950</v>
      </c>
      <c r="F150" s="9">
        <v>1076</v>
      </c>
      <c r="G150" s="9"/>
      <c r="H150" s="9"/>
      <c r="I150" s="10"/>
    </row>
    <row r="151" spans="1:9" ht="15" customHeight="1" x14ac:dyDescent="0.3">
      <c r="A151" s="123"/>
      <c r="B151" s="124"/>
      <c r="C151" s="125"/>
      <c r="D151" s="101"/>
      <c r="E151" s="102"/>
      <c r="F151" s="103"/>
      <c r="G151" s="103"/>
      <c r="H151" s="103"/>
      <c r="I151" s="104"/>
    </row>
    <row r="152" spans="1:9" ht="25.5" customHeight="1" x14ac:dyDescent="0.3">
      <c r="A152" s="158" t="s">
        <v>154</v>
      </c>
      <c r="B152" s="159"/>
      <c r="C152" s="160"/>
      <c r="D152" s="122" t="s">
        <v>160</v>
      </c>
      <c r="E152" s="102"/>
      <c r="F152" s="103"/>
      <c r="G152" s="103"/>
      <c r="H152" s="103"/>
      <c r="I152" s="104"/>
    </row>
    <row r="153" spans="1:9" ht="15" customHeight="1" x14ac:dyDescent="0.3">
      <c r="A153" s="123">
        <v>38</v>
      </c>
      <c r="B153" s="124"/>
      <c r="C153" s="125"/>
      <c r="D153" s="122" t="s">
        <v>67</v>
      </c>
      <c r="E153" s="102"/>
      <c r="F153" s="103"/>
      <c r="G153" s="103">
        <v>1076</v>
      </c>
      <c r="H153" s="103">
        <v>1076</v>
      </c>
      <c r="I153" s="104">
        <v>1076</v>
      </c>
    </row>
    <row r="154" spans="1:9" ht="15" customHeight="1" x14ac:dyDescent="0.3">
      <c r="A154" s="123"/>
      <c r="B154" s="124"/>
      <c r="C154" s="125"/>
      <c r="D154" s="101"/>
      <c r="E154" s="102"/>
      <c r="F154" s="103"/>
      <c r="G154" s="103"/>
      <c r="H154" s="103"/>
      <c r="I154" s="104"/>
    </row>
    <row r="155" spans="1:9" ht="15" customHeight="1" x14ac:dyDescent="0.3">
      <c r="A155" s="123"/>
      <c r="B155" s="124"/>
      <c r="C155" s="125"/>
      <c r="D155" s="101"/>
      <c r="E155" s="102"/>
      <c r="F155" s="103"/>
      <c r="G155" s="103"/>
      <c r="H155" s="103"/>
      <c r="I155" s="104"/>
    </row>
    <row r="156" spans="1:9" ht="15" thickBot="1" x14ac:dyDescent="0.35">
      <c r="A156" s="164"/>
      <c r="B156" s="165"/>
      <c r="C156" s="166"/>
      <c r="D156" s="101"/>
      <c r="E156" s="102"/>
      <c r="F156" s="103"/>
      <c r="G156" s="103"/>
      <c r="H156" s="103"/>
      <c r="I156" s="104"/>
    </row>
    <row r="157" spans="1:9" ht="15" thickBot="1" x14ac:dyDescent="0.35">
      <c r="D157" s="105" t="s">
        <v>132</v>
      </c>
      <c r="E157" s="106">
        <f>+SUM(E76+E44+E6)</f>
        <v>1723753</v>
      </c>
      <c r="F157" s="106">
        <f>+SUM(F6+F44+F76)</f>
        <v>2160295</v>
      </c>
      <c r="G157" s="106">
        <f>+SUM(G6+G44+G76)</f>
        <v>2089845</v>
      </c>
      <c r="H157" s="106">
        <f>+SUM(H6+H44+H76)</f>
        <v>2071514</v>
      </c>
      <c r="I157" s="106">
        <f>+SUM(I6+I44+I76)</f>
        <v>2048514</v>
      </c>
    </row>
    <row r="158" spans="1:9" x14ac:dyDescent="0.3">
      <c r="D158" s="107"/>
      <c r="E158" s="108"/>
      <c r="F158" s="108"/>
      <c r="G158" s="108"/>
      <c r="H158" s="108"/>
      <c r="I158" s="108"/>
    </row>
    <row r="159" spans="1:9" x14ac:dyDescent="0.3">
      <c r="D159" s="107"/>
      <c r="E159" s="108"/>
      <c r="F159" s="108"/>
      <c r="G159" s="108"/>
      <c r="H159" s="108"/>
      <c r="I159" s="108"/>
    </row>
    <row r="160" spans="1:9" ht="15.6" x14ac:dyDescent="0.3">
      <c r="D160" s="107"/>
      <c r="E160" s="109"/>
      <c r="F160" s="109"/>
      <c r="G160" s="108"/>
      <c r="H160" s="108"/>
      <c r="I160" s="108"/>
    </row>
    <row r="161" spans="1:9" x14ac:dyDescent="0.3">
      <c r="A161" s="126"/>
      <c r="B161" s="126"/>
      <c r="C161" s="126"/>
      <c r="D161" s="126"/>
      <c r="E161" s="126"/>
      <c r="F161" s="126"/>
      <c r="G161" s="126"/>
      <c r="H161" s="126"/>
      <c r="I161" s="126"/>
    </row>
    <row r="162" spans="1:9" x14ac:dyDescent="0.3">
      <c r="A162" s="173"/>
      <c r="B162" s="173"/>
      <c r="C162" s="173"/>
      <c r="D162" s="107"/>
      <c r="E162" s="127"/>
      <c r="F162" s="127"/>
      <c r="G162" s="128"/>
      <c r="H162" s="128"/>
      <c r="I162" s="128"/>
    </row>
    <row r="163" spans="1:9" x14ac:dyDescent="0.3">
      <c r="A163" s="129"/>
      <c r="B163" s="130"/>
      <c r="C163" s="130"/>
      <c r="D163" s="129"/>
      <c r="E163" s="127"/>
      <c r="F163" s="127"/>
      <c r="G163" s="127"/>
      <c r="H163" s="127"/>
      <c r="I163" s="131"/>
    </row>
    <row r="164" spans="1:9" x14ac:dyDescent="0.3">
      <c r="A164" s="132"/>
      <c r="B164" s="130"/>
      <c r="C164" s="130"/>
      <c r="D164" s="129"/>
      <c r="E164" s="127"/>
      <c r="F164" s="127"/>
      <c r="G164" s="127"/>
      <c r="H164" s="127"/>
      <c r="I164" s="131"/>
    </row>
    <row r="165" spans="1:9" x14ac:dyDescent="0.3">
      <c r="A165" s="132"/>
      <c r="B165" s="130"/>
      <c r="C165" s="130"/>
      <c r="D165" s="129"/>
      <c r="E165" s="127"/>
      <c r="F165" s="127"/>
      <c r="G165" s="127"/>
      <c r="H165" s="127"/>
      <c r="I165" s="131"/>
    </row>
    <row r="166" spans="1:9" x14ac:dyDescent="0.3">
      <c r="A166" s="173"/>
      <c r="B166" s="173"/>
      <c r="C166" s="173"/>
      <c r="D166" s="107"/>
      <c r="E166" s="127"/>
      <c r="F166" s="127"/>
      <c r="G166" s="128"/>
      <c r="H166" s="128"/>
      <c r="I166" s="128"/>
    </row>
    <row r="167" spans="1:9" x14ac:dyDescent="0.3">
      <c r="A167" s="129"/>
      <c r="B167" s="130"/>
      <c r="C167" s="130"/>
      <c r="D167" s="129"/>
      <c r="E167" s="127"/>
      <c r="F167" s="127"/>
      <c r="G167" s="127"/>
      <c r="H167" s="127"/>
      <c r="I167" s="131"/>
    </row>
    <row r="168" spans="1:9" x14ac:dyDescent="0.3">
      <c r="A168" s="132"/>
      <c r="B168" s="130"/>
      <c r="C168" s="130"/>
      <c r="D168" s="129"/>
      <c r="E168" s="127"/>
      <c r="F168" s="127"/>
      <c r="G168" s="127"/>
      <c r="H168" s="127"/>
      <c r="I168" s="131"/>
    </row>
    <row r="169" spans="1:9" x14ac:dyDescent="0.3">
      <c r="A169" s="132"/>
      <c r="B169" s="130"/>
      <c r="C169" s="130"/>
      <c r="D169" s="129"/>
      <c r="E169" s="127"/>
      <c r="F169" s="127"/>
      <c r="G169" s="127"/>
      <c r="H169" s="127"/>
      <c r="I169" s="131"/>
    </row>
    <row r="170" spans="1:9" x14ac:dyDescent="0.3">
      <c r="A170" s="126"/>
      <c r="B170" s="126"/>
      <c r="C170" s="126"/>
      <c r="D170" s="107"/>
      <c r="E170" s="133"/>
      <c r="F170" s="133"/>
      <c r="G170" s="108"/>
      <c r="H170" s="108"/>
      <c r="I170" s="108"/>
    </row>
  </sheetData>
  <mergeCells count="105">
    <mergeCell ref="A145:C145"/>
    <mergeCell ref="A111:C111"/>
    <mergeCell ref="A156:C156"/>
    <mergeCell ref="A44:C44"/>
    <mergeCell ref="A45:C45"/>
    <mergeCell ref="A46:C46"/>
    <mergeCell ref="A47:C47"/>
    <mergeCell ref="A110:C110"/>
    <mergeCell ref="A50:C50"/>
    <mergeCell ref="A51:C51"/>
    <mergeCell ref="A53:C53"/>
    <mergeCell ref="A52:C52"/>
    <mergeCell ref="A55:C55"/>
    <mergeCell ref="A66:C66"/>
    <mergeCell ref="A67:C67"/>
    <mergeCell ref="A71:C71"/>
    <mergeCell ref="A72:C72"/>
    <mergeCell ref="A61:C61"/>
    <mergeCell ref="A63:C63"/>
    <mergeCell ref="A148:C148"/>
    <mergeCell ref="A149:C149"/>
    <mergeCell ref="A136:C136"/>
    <mergeCell ref="A137:C137"/>
    <mergeCell ref="A138:C138"/>
    <mergeCell ref="A141:C141"/>
    <mergeCell ref="A80:C80"/>
    <mergeCell ref="A6:C6"/>
    <mergeCell ref="A7:C7"/>
    <mergeCell ref="A1:I1"/>
    <mergeCell ref="A3:I3"/>
    <mergeCell ref="A5:C5"/>
    <mergeCell ref="A68:C68"/>
    <mergeCell ref="A70:C70"/>
    <mergeCell ref="A8:C8"/>
    <mergeCell ref="A9:C9"/>
    <mergeCell ref="A11:C11"/>
    <mergeCell ref="A10:C10"/>
    <mergeCell ref="A48:C48"/>
    <mergeCell ref="A12:C12"/>
    <mergeCell ref="A13:C13"/>
    <mergeCell ref="A14:C14"/>
    <mergeCell ref="A15:C15"/>
    <mergeCell ref="A30:C30"/>
    <mergeCell ref="A32:C32"/>
    <mergeCell ref="A33:C33"/>
    <mergeCell ref="A31:C31"/>
    <mergeCell ref="A34:C34"/>
    <mergeCell ref="A35:C35"/>
    <mergeCell ref="A38:C38"/>
    <mergeCell ref="A39:C39"/>
    <mergeCell ref="A17:C17"/>
    <mergeCell ref="A18:C18"/>
    <mergeCell ref="A19:C19"/>
    <mergeCell ref="A162:C162"/>
    <mergeCell ref="A166:C166"/>
    <mergeCell ref="A58:C58"/>
    <mergeCell ref="A81:C81"/>
    <mergeCell ref="A128:C128"/>
    <mergeCell ref="A129:C129"/>
    <mergeCell ref="A133:C133"/>
    <mergeCell ref="A122:C122"/>
    <mergeCell ref="A123:C123"/>
    <mergeCell ref="A124:C124"/>
    <mergeCell ref="A126:C126"/>
    <mergeCell ref="A127:C127"/>
    <mergeCell ref="A87:C87"/>
    <mergeCell ref="A88:C88"/>
    <mergeCell ref="A109:C109"/>
    <mergeCell ref="A112:C112"/>
    <mergeCell ref="A121:C121"/>
    <mergeCell ref="A93:C93"/>
    <mergeCell ref="A94:C94"/>
    <mergeCell ref="A21:C21"/>
    <mergeCell ref="A22:C22"/>
    <mergeCell ref="A23:C23"/>
    <mergeCell ref="A28:C28"/>
    <mergeCell ref="A24:C24"/>
    <mergeCell ref="A25:C25"/>
    <mergeCell ref="A26:C26"/>
    <mergeCell ref="A27:C27"/>
    <mergeCell ref="A37:C37"/>
    <mergeCell ref="A152:C152"/>
    <mergeCell ref="A40:C40"/>
    <mergeCell ref="A41:C41"/>
    <mergeCell ref="A42:C42"/>
    <mergeCell ref="A59:C59"/>
    <mergeCell ref="A60:C60"/>
    <mergeCell ref="A117:C117"/>
    <mergeCell ref="A118:C118"/>
    <mergeCell ref="A119:C119"/>
    <mergeCell ref="A95:C95"/>
    <mergeCell ref="A114:C114"/>
    <mergeCell ref="A101:C101"/>
    <mergeCell ref="A102:C102"/>
    <mergeCell ref="A105:C105"/>
    <mergeCell ref="A106:C106"/>
    <mergeCell ref="A82:C82"/>
    <mergeCell ref="A83:C83"/>
    <mergeCell ref="A84:C84"/>
    <mergeCell ref="A85:C85"/>
    <mergeCell ref="A86:C86"/>
    <mergeCell ref="A76:C76"/>
    <mergeCell ref="A77:C77"/>
    <mergeCell ref="A78:C78"/>
    <mergeCell ref="A79:C79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Sheet1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2025-10-29T12:00:37Z</cp:lastPrinted>
  <dcterms:created xsi:type="dcterms:W3CDTF">2022-08-12T12:51:27Z</dcterms:created>
  <dcterms:modified xsi:type="dcterms:W3CDTF">2026-01-03T15:10:51Z</dcterms:modified>
</cp:coreProperties>
</file>