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E\"/>
    </mc:Choice>
  </mc:AlternateContent>
  <bookViews>
    <workbookView xWindow="0" yWindow="0" windowWidth="23040" windowHeight="8688" firstSheet="1" activeTab="1"/>
  </bookViews>
  <sheets>
    <sheet name="SAŽETAK" sheetId="1" r:id="rId1"/>
    <sheet name=" Račun prihoda i rashoda" sheetId="3" r:id="rId2"/>
    <sheet name="Sheet2" sheetId="13" state="hidden" r:id="rId3"/>
    <sheet name="Rashodi i prihodi prema izvoru" sheetId="8" r:id="rId4"/>
    <sheet name="Rashodi prema funkcijskoj k " sheetId="11" r:id="rId5"/>
    <sheet name="Račun financiranja " sheetId="9" r:id="rId6"/>
    <sheet name="Račun fin prema izvorima f" sheetId="10" r:id="rId7"/>
    <sheet name="Sheet5" sheetId="16" state="hidden" r:id="rId8"/>
    <sheet name="Sheet3" sheetId="14" state="hidden" r:id="rId9"/>
    <sheet name="Programska klasifikacija" sheetId="7" r:id="rId10"/>
    <sheet name="Sheet4" sheetId="15" r:id="rId11"/>
    <sheet name="Sheet1" sheetId="12" state="hidden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1" i="3" l="1"/>
  <c r="E114" i="7" l="1"/>
  <c r="C113" i="7" l="1"/>
  <c r="C112" i="7" s="1"/>
  <c r="E108" i="7"/>
  <c r="E105" i="7"/>
  <c r="C104" i="7"/>
  <c r="C19" i="7"/>
  <c r="D240" i="7" l="1"/>
  <c r="D226" i="7"/>
  <c r="D208" i="7" s="1"/>
  <c r="D122" i="7"/>
  <c r="D115" i="7"/>
  <c r="D97" i="7"/>
  <c r="J60" i="3"/>
  <c r="J12" i="3"/>
  <c r="I59" i="3"/>
  <c r="I68" i="3"/>
  <c r="I118" i="3"/>
  <c r="I12" i="3" l="1"/>
  <c r="C13" i="8" l="1"/>
  <c r="G119" i="3"/>
  <c r="G102" i="3"/>
  <c r="G93" i="3"/>
  <c r="G73" i="3"/>
  <c r="H51" i="3" l="1"/>
  <c r="C52" i="7"/>
  <c r="H18" i="8"/>
  <c r="I24" i="1"/>
  <c r="G9" i="1" l="1"/>
  <c r="D263" i="7" l="1"/>
  <c r="D260" i="7"/>
  <c r="E58" i="7"/>
  <c r="E54" i="7"/>
  <c r="D114" i="7"/>
  <c r="E97" i="7"/>
  <c r="D86" i="7"/>
  <c r="D77" i="7"/>
  <c r="D70" i="7"/>
  <c r="D66" i="7"/>
  <c r="D21" i="7"/>
  <c r="D20" i="7" s="1"/>
  <c r="D40" i="7"/>
  <c r="D39" i="7" s="1"/>
  <c r="D18" i="7" s="1"/>
  <c r="D17" i="7" s="1"/>
  <c r="C6" i="7"/>
  <c r="D113" i="7" l="1"/>
  <c r="D112" i="7" s="1"/>
  <c r="D62" i="7" s="1"/>
  <c r="D254" i="7"/>
  <c r="E254" i="7" s="1"/>
  <c r="D65" i="7"/>
  <c r="D64" i="7" s="1"/>
  <c r="E13" i="8"/>
  <c r="F13" i="8" l="1"/>
  <c r="J73" i="3" l="1"/>
  <c r="G118" i="3" l="1"/>
  <c r="G105" i="3"/>
  <c r="G28" i="3"/>
  <c r="G17" i="3"/>
  <c r="H9" i="1"/>
  <c r="E371" i="7" l="1"/>
  <c r="G7" i="11" l="1"/>
  <c r="G8" i="11"/>
  <c r="G6" i="11"/>
  <c r="F7" i="11"/>
  <c r="F8" i="11"/>
  <c r="F6" i="11"/>
  <c r="K10" i="1"/>
  <c r="K11" i="1"/>
  <c r="K13" i="1"/>
  <c r="K14" i="1"/>
  <c r="J10" i="1"/>
  <c r="J11" i="1"/>
  <c r="J13" i="1"/>
  <c r="J14" i="1"/>
  <c r="H12" i="1"/>
  <c r="I12" i="1"/>
  <c r="I15" i="1" s="1"/>
  <c r="I9" i="1"/>
  <c r="K9" i="1" s="1"/>
  <c r="G12" i="1"/>
  <c r="K20" i="1"/>
  <c r="J20" i="1"/>
  <c r="K12" i="1" l="1"/>
  <c r="J12" i="1"/>
  <c r="H15" i="1"/>
  <c r="G15" i="1"/>
  <c r="J9" i="1"/>
  <c r="D6" i="7"/>
  <c r="E9" i="7"/>
  <c r="E10" i="7"/>
  <c r="E11" i="7"/>
  <c r="E12" i="7"/>
  <c r="E8" i="7"/>
  <c r="D173" i="7"/>
  <c r="E365" i="7"/>
  <c r="D351" i="7"/>
  <c r="D348" i="7"/>
  <c r="D342" i="7"/>
  <c r="D330" i="7"/>
  <c r="D278" i="7"/>
  <c r="D324" i="7"/>
  <c r="D320" i="7"/>
  <c r="D272" i="7"/>
  <c r="D306" i="7"/>
  <c r="D305" i="7" s="1"/>
  <c r="D288" i="7"/>
  <c r="D282" i="7"/>
  <c r="C351" i="7"/>
  <c r="C315" i="7"/>
  <c r="E372" i="7"/>
  <c r="C305" i="7"/>
  <c r="D319" i="7" l="1"/>
  <c r="D315" i="7" s="1"/>
  <c r="D314" i="7" s="1"/>
  <c r="E6" i="7"/>
  <c r="D277" i="7"/>
  <c r="E277" i="7" s="1"/>
  <c r="E208" i="7"/>
  <c r="C201" i="7"/>
  <c r="C200" i="7" s="1"/>
  <c r="D163" i="7"/>
  <c r="D178" i="7"/>
  <c r="D169" i="7" s="1"/>
  <c r="E147" i="7"/>
  <c r="E137" i="7"/>
  <c r="E91" i="7"/>
  <c r="C64" i="7"/>
  <c r="C63" i="7" s="1"/>
  <c r="C271" i="7"/>
  <c r="C270" i="7" s="1"/>
  <c r="C62" i="7" l="1"/>
  <c r="E62" i="7" s="1"/>
  <c r="D162" i="7"/>
  <c r="E315" i="7"/>
  <c r="D201" i="7"/>
  <c r="E202" i="7"/>
  <c r="C162" i="7"/>
  <c r="C161" i="7" s="1"/>
  <c r="E122" i="7"/>
  <c r="E272" i="7"/>
  <c r="E310" i="7"/>
  <c r="E306" i="7"/>
  <c r="E302" i="7"/>
  <c r="C39" i="7"/>
  <c r="J30" i="7"/>
  <c r="I21" i="7"/>
  <c r="H21" i="7"/>
  <c r="C18" i="7" l="1"/>
  <c r="C17" i="7" s="1"/>
  <c r="E17" i="7" s="1"/>
  <c r="E200" i="7"/>
  <c r="E201" i="7"/>
  <c r="D161" i="7"/>
  <c r="E162" i="7"/>
  <c r="E169" i="7"/>
  <c r="E113" i="7"/>
  <c r="E112" i="7"/>
  <c r="E65" i="7"/>
  <c r="D271" i="7"/>
  <c r="D270" i="7" s="1"/>
  <c r="C314" i="7"/>
  <c r="E314" i="7" s="1"/>
  <c r="E319" i="7"/>
  <c r="E355" i="7"/>
  <c r="J272" i="7"/>
  <c r="E39" i="7"/>
  <c r="E40" i="7"/>
  <c r="E28" i="7"/>
  <c r="E19" i="7"/>
  <c r="C144" i="7" l="1"/>
  <c r="D144" i="7"/>
  <c r="D15" i="7" s="1"/>
  <c r="E161" i="7"/>
  <c r="E271" i="7"/>
  <c r="E270" i="7"/>
  <c r="E21" i="7"/>
  <c r="J21" i="7" s="1"/>
  <c r="E144" i="7" l="1"/>
  <c r="C15" i="7"/>
  <c r="E15" i="7" s="1"/>
  <c r="E18" i="7"/>
  <c r="K104" i="3" l="1"/>
  <c r="K103" i="3"/>
  <c r="K94" i="3"/>
  <c r="K95" i="3"/>
  <c r="K96" i="3"/>
  <c r="K97" i="3"/>
  <c r="K71" i="3"/>
  <c r="K72" i="3"/>
  <c r="K74" i="3"/>
  <c r="K75" i="3"/>
  <c r="K76" i="3"/>
  <c r="K77" i="3"/>
  <c r="K81" i="3"/>
  <c r="K82" i="3"/>
  <c r="K83" i="3"/>
  <c r="K84" i="3"/>
  <c r="K85" i="3"/>
  <c r="K86" i="3"/>
  <c r="K87" i="3"/>
  <c r="K88" i="3"/>
  <c r="K89" i="3"/>
  <c r="K90" i="3"/>
  <c r="K91" i="3"/>
  <c r="K70" i="3"/>
  <c r="K60" i="3"/>
  <c r="K61" i="3"/>
  <c r="K63" i="3"/>
  <c r="K64" i="3"/>
  <c r="K65" i="3"/>
  <c r="K66" i="3"/>
  <c r="K108" i="3"/>
  <c r="K101" i="3"/>
  <c r="K99" i="3"/>
  <c r="K45" i="3"/>
  <c r="K42" i="3"/>
  <c r="K40" i="3"/>
  <c r="K38" i="3"/>
  <c r="K34" i="3"/>
  <c r="K18" i="3"/>
  <c r="L24" i="3"/>
  <c r="H46" i="8"/>
  <c r="H45" i="8"/>
  <c r="H40" i="8"/>
  <c r="G41" i="8"/>
  <c r="H41" i="8"/>
  <c r="G42" i="8"/>
  <c r="H42" i="8"/>
  <c r="G43" i="8"/>
  <c r="H43" i="8"/>
  <c r="G33" i="8"/>
  <c r="H33" i="8"/>
  <c r="G29" i="8"/>
  <c r="H29" i="8"/>
  <c r="G30" i="8"/>
  <c r="H30" i="8"/>
  <c r="G24" i="8"/>
  <c r="H24" i="8"/>
  <c r="H37" i="8"/>
  <c r="G37" i="8"/>
  <c r="H32" i="8"/>
  <c r="G32" i="8"/>
  <c r="H23" i="8"/>
  <c r="G23" i="8"/>
  <c r="G19" i="8"/>
  <c r="H19" i="8"/>
  <c r="G20" i="8"/>
  <c r="H20" i="8"/>
  <c r="G21" i="8"/>
  <c r="H21" i="8"/>
  <c r="H15" i="8"/>
  <c r="G15" i="8"/>
  <c r="H13" i="8"/>
  <c r="G13" i="8"/>
  <c r="G11" i="8"/>
  <c r="H11" i="8"/>
  <c r="H10" i="8"/>
  <c r="G10" i="8"/>
  <c r="H7" i="8"/>
  <c r="H8" i="8"/>
  <c r="G7" i="8"/>
  <c r="G8" i="8"/>
  <c r="F39" i="8"/>
  <c r="E39" i="8"/>
  <c r="F35" i="8"/>
  <c r="E35" i="8"/>
  <c r="F17" i="8"/>
  <c r="F6" i="8" s="1"/>
  <c r="E17" i="8"/>
  <c r="E6" i="8" s="1"/>
  <c r="C17" i="8"/>
  <c r="C39" i="8"/>
  <c r="C35" i="8"/>
  <c r="H39" i="8" l="1"/>
  <c r="H35" i="8"/>
  <c r="G39" i="8"/>
  <c r="H17" i="8"/>
  <c r="G17" i="8"/>
  <c r="H6" i="8"/>
  <c r="C6" i="8"/>
  <c r="G6" i="8" s="1"/>
  <c r="C28" i="8"/>
  <c r="G35" i="8"/>
  <c r="E28" i="8"/>
  <c r="F28" i="8"/>
  <c r="J118" i="3"/>
  <c r="J111" i="3" s="1"/>
  <c r="J105" i="3"/>
  <c r="K105" i="3" s="1"/>
  <c r="K102" i="3"/>
  <c r="H28" i="8" l="1"/>
  <c r="G28" i="8"/>
  <c r="L127" i="3"/>
  <c r="L118" i="3"/>
  <c r="I111" i="3"/>
  <c r="L105" i="3"/>
  <c r="L101" i="3"/>
  <c r="J93" i="3"/>
  <c r="J80" i="3"/>
  <c r="G80" i="3"/>
  <c r="J69" i="3"/>
  <c r="G69" i="3"/>
  <c r="J59" i="3"/>
  <c r="L59" i="3" s="1"/>
  <c r="G59" i="3"/>
  <c r="I58" i="3"/>
  <c r="L42" i="3"/>
  <c r="L38" i="3"/>
  <c r="G35" i="3"/>
  <c r="L34" i="3"/>
  <c r="K28" i="3"/>
  <c r="K17" i="3"/>
  <c r="G12" i="3"/>
  <c r="G11" i="3" s="1"/>
  <c r="G10" i="3" s="1"/>
  <c r="I11" i="3"/>
  <c r="I10" i="3" s="1"/>
  <c r="I51" i="3" s="1"/>
  <c r="J11" i="3" l="1"/>
  <c r="J10" i="3" s="1"/>
  <c r="I57" i="3"/>
  <c r="K93" i="3"/>
  <c r="G111" i="3"/>
  <c r="K111" i="3" s="1"/>
  <c r="K118" i="3"/>
  <c r="L28" i="3"/>
  <c r="K59" i="3"/>
  <c r="K69" i="3"/>
  <c r="J68" i="3"/>
  <c r="K80" i="3"/>
  <c r="K73" i="3"/>
  <c r="G68" i="3"/>
  <c r="K11" i="3" l="1"/>
  <c r="L11" i="3"/>
  <c r="J51" i="3"/>
  <c r="L12" i="3"/>
  <c r="K12" i="3"/>
  <c r="J58" i="3"/>
  <c r="L68" i="3"/>
  <c r="K68" i="3"/>
  <c r="G58" i="3"/>
  <c r="L58" i="3" l="1"/>
  <c r="J57" i="3"/>
  <c r="G57" i="3"/>
  <c r="K58" i="3"/>
</calcChain>
</file>

<file path=xl/sharedStrings.xml><?xml version="1.0" encoding="utf-8"?>
<sst xmlns="http://schemas.openxmlformats.org/spreadsheetml/2006/main" count="677" uniqueCount="293">
  <si>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</si>
  <si>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</si>
  <si>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</si>
  <si>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</si>
  <si>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</si>
  <si>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</si>
  <si>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</si>
  <si>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</si>
  <si>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</si>
  <si>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</si>
  <si>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</si>
  <si>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</si>
  <si>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</si>
  <si>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</si>
  <si>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</si>
  <si>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</si>
  <si>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</si>
  <si>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</si>
  <si>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</si>
  <si>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</si>
  <si>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Pomoći iz inozemstva i od subjekata unutar općeg proračuna</t>
  </si>
  <si>
    <t>Tekuće pomoći od inozemnih vlada</t>
  </si>
  <si>
    <t xml:space="preserve"> Prihodi od prodaje proizvoda i robe te pruženih usluga i prihodi od donacija</t>
  </si>
  <si>
    <t>Prihodi od prodaje proizvoda i robe te pruženih usluga</t>
  </si>
  <si>
    <t>Prihodi od prodaje proizvoda i robe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</si>
  <si>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</si>
  <si>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</si>
  <si>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</si>
  <si>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</si>
  <si>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</si>
  <si>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</si>
  <si>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</si>
  <si>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</si>
  <si>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Materijalna imovina - prirodna bogatstva</t>
  </si>
  <si>
    <t>Zemljište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</si>
  <si>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</si>
  <si>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</si>
  <si>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</si>
  <si>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</si>
  <si>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</si>
  <si>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</si>
  <si>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</si>
  <si>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</si>
  <si>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</si>
  <si>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</si>
  <si>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</si>
  <si>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</si>
  <si>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</si>
  <si>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</si>
  <si>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</si>
  <si>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</si>
  <si>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</si>
  <si>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</si>
  <si>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</si>
  <si>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</si>
  <si>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</si>
  <si>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</si>
  <si>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</si>
  <si>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</si>
  <si>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</si>
  <si>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</si>
  <si>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</si>
  <si>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</si>
  <si>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</si>
  <si>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</si>
  <si>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</si>
  <si>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</si>
  <si>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</si>
  <si>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FINANCIRANJA</t>
  </si>
  <si>
    <t>SAŽETAK  RAČUNA PRIHODA I RASHODA I  RAČUNA FINANCIRANJA  može sadržavati i dodatne podatke.</t>
  </si>
  <si>
    <t xml:space="preserve">OSTVARENJE/IZVRŠENJE 
N-1. </t>
  </si>
  <si>
    <t>IZVORNI PLAN ILI REBALANS N.*</t>
  </si>
  <si>
    <t>TEKUĆI PLAN N.*</t>
  </si>
  <si>
    <t xml:space="preserve">OSTVARENJE/IZVRŠENJE 
N. 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</si>
  <si>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</si>
  <si>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</si>
  <si>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>OSTVARENJE/IZVRŠENJE 
N-1.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</si>
  <si>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</si>
  <si>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</si>
  <si>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IZVJEŠTAJ O IZVRŠENJU FINANCIJSKOG PLANA PRORAČUNSKOG KORISNIKA JEDINICE LOKALNE I PODRUČNE (REGIONALNE) SAMOUPRAVE ZA N. GODINU</t>
  </si>
  <si>
    <t xml:space="preserve">RAČUN PRIHODA I RASHODA </t>
  </si>
  <si>
    <t>UKUPNO PRIHODI</t>
  </si>
  <si>
    <t>Pomoći od inozemnih vlada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</si>
  <si>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</si>
  <si>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</si>
  <si>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</si>
  <si>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</si>
  <si>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</si>
  <si>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Prihodi od imovine</t>
  </si>
  <si>
    <t>Prihodi od od financijske imovine</t>
  </si>
  <si>
    <t>Kamate na oročena srdstva i depozite po viđenju</t>
  </si>
  <si>
    <t>Donacije od pravnih i fizičkih osoba izvan općeg proračuna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</si>
  <si>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</si>
  <si>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</si>
  <si>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</si>
  <si>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</si>
  <si>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nefinacijske imovine</t>
  </si>
  <si>
    <t>Ostali prihodi</t>
  </si>
  <si>
    <t>Ostali rashodi za zaposlene</t>
  </si>
  <si>
    <t>Doprinosi na plaće</t>
  </si>
  <si>
    <t>Doprinosi za obvezno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</si>
  <si>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</si>
  <si>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</si>
  <si>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</si>
  <si>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</si>
  <si>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</si>
  <si>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</si>
  <si>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</si>
  <si>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</si>
  <si>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</si>
  <si>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</si>
  <si>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</si>
  <si>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</si>
  <si>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</si>
  <si>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</si>
  <si>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</si>
  <si>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</si>
  <si>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</si>
  <si>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</si>
  <si>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</si>
  <si>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 spomenuti rashodi poslovanja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</si>
  <si>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</si>
  <si>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</si>
  <si>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</si>
  <si>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</si>
  <si>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</si>
  <si>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</si>
  <si>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</si>
  <si>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Ostali financijski rashodi</t>
  </si>
  <si>
    <t>Bankarske usluge i usluge platnog prometa</t>
  </si>
  <si>
    <t>Ostali rashodi</t>
  </si>
  <si>
    <t>Tekuće donacije</t>
  </si>
  <si>
    <t>Tekuće donacije iz EU sredstava</t>
  </si>
  <si>
    <t>Nematerijalna imovina</t>
  </si>
  <si>
    <t>Licence</t>
  </si>
  <si>
    <t>Rashodi za nabavu proizvedene dugot. Imovine</t>
  </si>
  <si>
    <t>Postrojenja i oprema</t>
  </si>
  <si>
    <t>Uredska oprema i namještaj</t>
  </si>
  <si>
    <t>Oprema za održavanje i zaštitu</t>
  </si>
  <si>
    <t>Instrumenti,uređaji i strojevi</t>
  </si>
  <si>
    <t>Knjige, umjetnička djela i ostalo</t>
  </si>
  <si>
    <t>Knjige</t>
  </si>
  <si>
    <t>Rashodi za dodatna ulaganja na građ. objektima</t>
  </si>
  <si>
    <t>Dodatna ulaganja na građ. Objektima</t>
  </si>
  <si>
    <t>Zatezne kamate</t>
  </si>
  <si>
    <t>Tekuće donacije u naravi</t>
  </si>
  <si>
    <t>Uređaji, strojevi i oprema za ostale namjene</t>
  </si>
  <si>
    <t>32 Vlastiti prihodi-proračunski korisnici</t>
  </si>
  <si>
    <t>4 Prihodi za posebne namjene</t>
  </si>
  <si>
    <t>43 Prihodi za posebne namjene -proračunski korisnici</t>
  </si>
  <si>
    <t>5 Pomoći</t>
  </si>
  <si>
    <t>58 Ostale pomoći PK</t>
  </si>
  <si>
    <t>56 Fondovi EU</t>
  </si>
  <si>
    <t>52 Ostale pomoći PK</t>
  </si>
  <si>
    <t>7 Prihodi od prodaje nefinancijske imovine</t>
  </si>
  <si>
    <t>72 Prihodi od prodaje nefinancijske imovine -PK</t>
  </si>
  <si>
    <t>44 Decentralizirana sredstva</t>
  </si>
  <si>
    <t>59 Pomoći/Fondovi EU PK</t>
  </si>
  <si>
    <t xml:space="preserve">Rezultat poslovanja </t>
  </si>
  <si>
    <t>Višak/manjak prihoda</t>
  </si>
  <si>
    <t>VIŠAK PRIHODA KORIŠTEN ZA POKRIĆE RASHODA</t>
  </si>
  <si>
    <t>9 Rezultat</t>
  </si>
  <si>
    <t>4=3/2*100</t>
  </si>
  <si>
    <t>7.2.1 - Prihodi od prodaje ili zamjene nefin. Imovine</t>
  </si>
  <si>
    <t>RASHODI</t>
  </si>
  <si>
    <t>1.1.1  Opći prihodi i primici</t>
  </si>
  <si>
    <t>Plaće</t>
  </si>
  <si>
    <t xml:space="preserve">Ostali rashodi za zaposlene </t>
  </si>
  <si>
    <t>3211</t>
  </si>
  <si>
    <t>3212</t>
  </si>
  <si>
    <t>5.6.1  Fondovi EU</t>
  </si>
  <si>
    <t>A120814</t>
  </si>
  <si>
    <t>3.2.1  Vlastiti prihodi</t>
  </si>
  <si>
    <t>3221</t>
  </si>
  <si>
    <t>Namirinice</t>
  </si>
  <si>
    <t>3223</t>
  </si>
  <si>
    <t>3224</t>
  </si>
  <si>
    <t>Ostale usluge promidžbe i informiranja</t>
  </si>
  <si>
    <t>Zakupnine i najamnine za građ. Objekte</t>
  </si>
  <si>
    <t>Rashodi za nabavu proizvedene dugotrajne imovine</t>
  </si>
  <si>
    <t>Knjige, umjetnička djela i ostale izlož.vrijednosti</t>
  </si>
  <si>
    <t>Rashodi za dodatna ulaganja na nefina. imovini</t>
  </si>
  <si>
    <t>Dodatna ulaganja u građ. Objekte</t>
  </si>
  <si>
    <t>3.2.2  Vlastiti prihodi - prenesena sredstva</t>
  </si>
  <si>
    <t>3121</t>
  </si>
  <si>
    <t>Namirnice</t>
  </si>
  <si>
    <t>Sitan inventar</t>
  </si>
  <si>
    <t>3231</t>
  </si>
  <si>
    <t>3232</t>
  </si>
  <si>
    <t>Usluge promidđbe i reklamiranja</t>
  </si>
  <si>
    <t>3234</t>
  </si>
  <si>
    <t>Zakupnine i najamnine za opremu</t>
  </si>
  <si>
    <t>3238</t>
  </si>
  <si>
    <t>3239</t>
  </si>
  <si>
    <t xml:space="preserve">Naknade troškova osobama izvan radnog odnosa </t>
  </si>
  <si>
    <t>Naknade troškova službenog puta</t>
  </si>
  <si>
    <t>3291</t>
  </si>
  <si>
    <t>Naknade za rad predstavničkih i izvršnih tijela, povjerenstava i slično</t>
  </si>
  <si>
    <t>3293</t>
  </si>
  <si>
    <t>3299</t>
  </si>
  <si>
    <t>3431</t>
  </si>
  <si>
    <t>Rashodi za nabavu neproizvedene dugot. Imovine</t>
  </si>
  <si>
    <t>Instrumenti,  uređaji i strojevi</t>
  </si>
  <si>
    <t>Uređaji,strojevi i oprema za ostale namjene</t>
  </si>
  <si>
    <t>Knjige, umjet.djela i ostale izlož.vrijednosti</t>
  </si>
  <si>
    <t>A120704</t>
  </si>
  <si>
    <t>5.8.1 Ostale pomoći proračunski korisnici</t>
  </si>
  <si>
    <t>Laboratorijske usluge</t>
  </si>
  <si>
    <t>Finanacijski rashodi</t>
  </si>
  <si>
    <t>Ostale zatezne kamate</t>
  </si>
  <si>
    <t>A120820</t>
  </si>
  <si>
    <t>A120812</t>
  </si>
  <si>
    <t>4.4.1  Decentralizirana sredstva</t>
  </si>
  <si>
    <t>Naknade za prijevoz na posao i s posla</t>
  </si>
  <si>
    <t>Stručnoi usavršavanje zaposlenika</t>
  </si>
  <si>
    <t>Materijal i dijelovi za invest. održavanje</t>
  </si>
  <si>
    <t>Usluge promidžbe i nformiranja</t>
  </si>
  <si>
    <t>Zakupnine i najmanine</t>
  </si>
  <si>
    <t>Zdravstvene i vetrinarske usluge</t>
  </si>
  <si>
    <t>A120803</t>
  </si>
  <si>
    <t>1.1.1.   Natjecanje iz znanja učenika</t>
  </si>
  <si>
    <t>Zakupnine i najamnine</t>
  </si>
  <si>
    <t>Materijal i rashodi</t>
  </si>
  <si>
    <t>Rashodi za mateirjal i energiju</t>
  </si>
  <si>
    <t>A120804</t>
  </si>
  <si>
    <t>5.9.2    Fondovi EU- prenesena sredstva</t>
  </si>
  <si>
    <t>Ostali nespomenuti financijski rashodi</t>
  </si>
  <si>
    <t>7=5/3*100</t>
  </si>
  <si>
    <t>P1206</t>
  </si>
  <si>
    <t>'Zajedno možemo sve''</t>
  </si>
  <si>
    <t>P1208</t>
  </si>
  <si>
    <t>Dodatne djelatnosti srednjih škola</t>
  </si>
  <si>
    <t>P1207</t>
  </si>
  <si>
    <t xml:space="preserve">     Školska shema voća i mlijeka</t>
  </si>
  <si>
    <t>5.2.1  Ostale pomoći</t>
  </si>
  <si>
    <t>EU PROJEKTI UO ZA OBRAZOVANJE, KULTURU I SPORT</t>
  </si>
  <si>
    <t>ZAKONSKI STANDARD USTANOVA U OBRAZOVANJU</t>
  </si>
  <si>
    <t>PROGRAM USTANOVA  U OBRAZOVANJU IZNAD STANDARDA</t>
  </si>
  <si>
    <t>5.9.1 Pomoći/Fondovi EU proračunski korisnici</t>
  </si>
  <si>
    <t>Računala i računalna oprema</t>
  </si>
  <si>
    <t>5.8.1  Ostale pomoći proračunski korisnici</t>
  </si>
  <si>
    <t xml:space="preserve">T120602 </t>
  </si>
  <si>
    <t>Bankarske usluge</t>
  </si>
  <si>
    <t>Tuzemne članarine</t>
  </si>
  <si>
    <t>EKONOMSKA I TRGOVAČKA ŠKOLA</t>
  </si>
  <si>
    <t>1</t>
  </si>
  <si>
    <t>Opći prihodi i primici</t>
  </si>
  <si>
    <t>3</t>
  </si>
  <si>
    <t>Vlastiti prihodi</t>
  </si>
  <si>
    <t>4</t>
  </si>
  <si>
    <t>Prihodi za posebne namjene</t>
  </si>
  <si>
    <t>5</t>
  </si>
  <si>
    <t>Pomoći</t>
  </si>
  <si>
    <t>7</t>
  </si>
  <si>
    <t>Prihodi od nefinancijske imovine</t>
  </si>
  <si>
    <t>IZVORI FINANCIRANJA UKUPNO</t>
  </si>
  <si>
    <t>09  Obrazovanje</t>
  </si>
  <si>
    <t>092 Srednjoškolsko obrazovanje</t>
  </si>
  <si>
    <t>II. POSEBNI DIO</t>
  </si>
  <si>
    <t>IZVJEŠTAJ PO PROGRAMSKOJ KLASIFIKACIJI</t>
  </si>
  <si>
    <t>UKUPNO PRIHODI'</t>
  </si>
  <si>
    <t>Službena radna odjeća</t>
  </si>
  <si>
    <t>92 Vlastiti prihodi-višak/manjak</t>
  </si>
  <si>
    <t>A120706</t>
  </si>
  <si>
    <t>Investicijska ulaganja u srednje škole i učeničke domove</t>
  </si>
  <si>
    <t>A120707</t>
  </si>
  <si>
    <t>Kapitalna ulaganja u srednje škole i učeničke domove</t>
  </si>
  <si>
    <t>A120813</t>
  </si>
  <si>
    <t>4.3.1  Ostale aktivnosti svih srednjih škola i učeničkih domova</t>
  </si>
  <si>
    <t>Službena , radna i zaštitna odjeća i obuća</t>
  </si>
  <si>
    <t>Ostale usluge tekućeg i investicijskog održavanja</t>
  </si>
  <si>
    <t>A120608</t>
  </si>
  <si>
    <t>Obvezni i preventivni zdravstveni pregledi zaposlenika</t>
  </si>
  <si>
    <t>OSTVARENJE/IZVRŠENJE   I-VI.2025</t>
  </si>
  <si>
    <t>OSTVARENJE/IZVRŠENJE  2024</t>
  </si>
  <si>
    <t>OSTVARENJE/IZVRŠENJE    I-VI.2024</t>
  </si>
  <si>
    <t>OSTVARENJE/IZVRŠENJE 
I-VI.2025</t>
  </si>
  <si>
    <t>OSTVARENJE/IZVRŠENJE 2024</t>
  </si>
  <si>
    <t>OSTVARENJE/IZVRŠENJE 
I-VI.2025.</t>
  </si>
  <si>
    <t>Pomoći od međunarodnih organiz, te institucija EU</t>
  </si>
  <si>
    <t>Tekuće pomoći od institucija i tijela EU</t>
  </si>
  <si>
    <t>Plaće za prekovremeni rad</t>
  </si>
  <si>
    <t>9221 Pomoći-višak/manjak</t>
  </si>
  <si>
    <t>5.8.2  Ostale pomoći proračunski korisnici-prenesena sredstva</t>
  </si>
  <si>
    <t>Programi školskog kurikuluma srednjih škola</t>
  </si>
  <si>
    <t>Dodatna ulaganja u građ. objekte</t>
  </si>
  <si>
    <t>1.1.1.   Financiranje školskih projekata</t>
  </si>
  <si>
    <t>OSTVARENJE/IZVRŠENJE        I-VI.2024</t>
  </si>
  <si>
    <t>OSTVARENJE/IZVRŠENJE         I-VI.2025</t>
  </si>
  <si>
    <t>OSTVARENJE/IZVRŠENJE      I-VI.2024</t>
  </si>
  <si>
    <t>OSTVARENJE/IZVRŠENJE       I-VI.2025</t>
  </si>
  <si>
    <t>IZVORNI PLAN 2025</t>
  </si>
  <si>
    <t>TEKUĆI PLAN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</si>
</sst>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002060"/>
      <name val="Calibri"/>
      <family val="2"/>
      <charset val="238"/>
    </font>
    <font>
      <sz val="12"/>
      <color rgb="FF002060"/>
      <name val="Calibri"/>
      <family val="2"/>
      <charset val="238"/>
    </font>
    <font>
      <i/>
      <sz val="12"/>
      <color rgb="FF002060"/>
      <name val="Calibri"/>
      <family val="2"/>
      <charset val="238"/>
    </font>
    <font>
      <b/>
      <i/>
      <sz val="12"/>
      <color rgb="FF002060"/>
      <name val="Calibri"/>
      <family val="2"/>
      <charset val="238"/>
    </font>
    <font>
      <b/>
      <sz val="8"/>
      <color rgb="FF002060"/>
      <name val="Calibri"/>
      <family val="2"/>
      <charset val="238"/>
    </font>
    <font>
      <b/>
      <i/>
      <sz val="8"/>
      <color rgb="FF002060"/>
      <name val="Calibri"/>
      <family val="2"/>
      <charset val="238"/>
    </font>
    <font>
      <b/>
      <sz val="11"/>
      <name val="Arial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8"/>
      <name val="Calibri"/>
      <family val="2"/>
      <charset val="238"/>
    </font>
    <font>
      <b/>
      <i/>
      <sz val="8"/>
      <name val="Calibri"/>
      <family val="2"/>
      <charset val="238"/>
    </font>
    <font>
      <sz val="12"/>
      <name val="Calibri"/>
      <family val="2"/>
      <charset val="238"/>
    </font>
    <font>
      <i/>
      <sz val="12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8" tint="0.59999389629810485"/>
        <bgColor theme="0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2060"/>
      </top>
      <bottom/>
      <diagonal/>
    </border>
    <border>
      <left/>
      <right/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9" fillId="3" borderId="2" xfId="0" applyNumberFormat="1" applyFont="1" applyFill="1" applyBorder="1" applyAlignment="1" applyProtection="1">
      <alignment vertical="center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center"/>
    </xf>
    <xf numFmtId="1" fontId="1" fillId="0" borderId="3" xfId="0" applyNumberFormat="1" applyFont="1" applyBorder="1"/>
    <xf numFmtId="3" fontId="0" fillId="0" borderId="3" xfId="0" applyNumberFormat="1" applyBorder="1"/>
    <xf numFmtId="3" fontId="6" fillId="2" borderId="3" xfId="0" applyNumberFormat="1" applyFont="1" applyFill="1" applyBorder="1" applyAlignment="1" applyProtection="1">
      <alignment horizontal="right" wrapText="1"/>
    </xf>
    <xf numFmtId="3" fontId="1" fillId="0" borderId="3" xfId="0" applyNumberFormat="1" applyFont="1" applyBorder="1"/>
    <xf numFmtId="0" fontId="1" fillId="0" borderId="0" xfId="0" applyFont="1"/>
    <xf numFmtId="1" fontId="0" fillId="0" borderId="3" xfId="0" applyNumberFormat="1" applyBorder="1"/>
    <xf numFmtId="0" fontId="9" fillId="2" borderId="0" xfId="0" quotePrefix="1" applyFont="1" applyFill="1" applyBorder="1" applyAlignment="1">
      <alignment horizontal="left" vertical="center"/>
    </xf>
    <xf numFmtId="0" fontId="9" fillId="2" borderId="0" xfId="0" quotePrefix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/>
    </xf>
    <xf numFmtId="0" fontId="0" fillId="0" borderId="0" xfId="0" applyBorder="1"/>
    <xf numFmtId="1" fontId="1" fillId="0" borderId="0" xfId="0" applyNumberFormat="1" applyFont="1" applyBorder="1"/>
    <xf numFmtId="0" fontId="9" fillId="4" borderId="3" xfId="0" quotePrefix="1" applyFont="1" applyFill="1" applyBorder="1" applyAlignment="1">
      <alignment horizontal="left" vertical="center"/>
    </xf>
    <xf numFmtId="3" fontId="3" fillId="4" borderId="3" xfId="0" applyNumberFormat="1" applyFont="1" applyFill="1" applyBorder="1" applyAlignment="1">
      <alignment horizontal="right"/>
    </xf>
    <xf numFmtId="0" fontId="0" fillId="4" borderId="3" xfId="0" applyFill="1" applyBorder="1"/>
    <xf numFmtId="0" fontId="9" fillId="4" borderId="3" xfId="0" applyNumberFormat="1" applyFont="1" applyFill="1" applyBorder="1" applyAlignment="1" applyProtection="1">
      <alignment horizontal="left" vertical="center" wrapText="1"/>
    </xf>
    <xf numFmtId="3" fontId="3" fillId="4" borderId="3" xfId="0" applyNumberFormat="1" applyFont="1" applyFill="1" applyBorder="1" applyAlignment="1" applyProtection="1">
      <alignment horizontal="right" wrapText="1"/>
    </xf>
    <xf numFmtId="0" fontId="19" fillId="0" borderId="0" xfId="0" applyFont="1" applyAlignment="1">
      <alignment horizontal="center" wrapText="1"/>
    </xf>
    <xf numFmtId="3" fontId="19" fillId="0" borderId="0" xfId="0" applyNumberFormat="1" applyFont="1"/>
    <xf numFmtId="0" fontId="0" fillId="0" borderId="0" xfId="0" applyFont="1" applyAlignment="1"/>
    <xf numFmtId="3" fontId="20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/>
    <xf numFmtId="3" fontId="18" fillId="5" borderId="6" xfId="0" applyNumberFormat="1" applyFont="1" applyFill="1" applyBorder="1" applyAlignment="1">
      <alignment horizontal="center" vertical="center" wrapText="1"/>
    </xf>
    <xf numFmtId="0" fontId="9" fillId="0" borderId="8" xfId="0" applyFont="1" applyBorder="1"/>
    <xf numFmtId="3" fontId="22" fillId="5" borderId="6" xfId="0" applyNumberFormat="1" applyFont="1" applyFill="1" applyBorder="1" applyAlignment="1">
      <alignment horizontal="center" vertical="center" wrapText="1"/>
    </xf>
    <xf numFmtId="3" fontId="23" fillId="0" borderId="6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right" vertical="center"/>
    </xf>
    <xf numFmtId="3" fontId="23" fillId="0" borderId="0" xfId="0" applyNumberFormat="1" applyFont="1"/>
    <xf numFmtId="0" fontId="22" fillId="5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3" fontId="21" fillId="5" borderId="6" xfId="0" applyNumberFormat="1" applyFont="1" applyFill="1" applyBorder="1" applyAlignment="1">
      <alignment horizontal="right" vertical="center" wrapText="1"/>
    </xf>
    <xf numFmtId="0" fontId="22" fillId="5" borderId="10" xfId="0" applyFont="1" applyFill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/>
    </xf>
    <xf numFmtId="49" fontId="19" fillId="5" borderId="10" xfId="0" applyNumberFormat="1" applyFont="1" applyFill="1" applyBorder="1" applyAlignment="1">
      <alignment horizontal="center" vertical="center" wrapText="1"/>
    </xf>
    <xf numFmtId="3" fontId="18" fillId="5" borderId="8" xfId="0" applyNumberFormat="1" applyFont="1" applyFill="1" applyBorder="1" applyAlignment="1">
      <alignment horizontal="lef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18" fillId="0" borderId="0" xfId="0" applyNumberFormat="1" applyFont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21" fillId="0" borderId="14" xfId="0" applyNumberFormat="1" applyFont="1" applyBorder="1" applyAlignment="1">
      <alignment horizontal="right"/>
    </xf>
    <xf numFmtId="3" fontId="21" fillId="0" borderId="15" xfId="0" applyNumberFormat="1" applyFont="1" applyBorder="1" applyAlignment="1">
      <alignment horizontal="right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18" fillId="0" borderId="0" xfId="0" applyNumberFormat="1" applyFont="1"/>
    <xf numFmtId="3" fontId="19" fillId="0" borderId="0" xfId="0" applyNumberFormat="1" applyFont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vertical="center"/>
    </xf>
    <xf numFmtId="3" fontId="24" fillId="0" borderId="8" xfId="0" applyNumberFormat="1" applyFont="1" applyBorder="1"/>
    <xf numFmtId="0" fontId="22" fillId="5" borderId="16" xfId="0" applyFont="1" applyFill="1" applyBorder="1" applyAlignment="1">
      <alignment horizontal="center" vertical="center" wrapText="1"/>
    </xf>
    <xf numFmtId="3" fontId="28" fillId="5" borderId="6" xfId="0" applyNumberFormat="1" applyFont="1" applyFill="1" applyBorder="1" applyAlignment="1">
      <alignment horizontal="right" vertical="center" wrapText="1"/>
    </xf>
    <xf numFmtId="3" fontId="29" fillId="5" borderId="6" xfId="0" applyNumberFormat="1" applyFont="1" applyFill="1" applyBorder="1" applyAlignment="1">
      <alignment horizontal="center" vertical="center" wrapText="1"/>
    </xf>
    <xf numFmtId="3" fontId="30" fillId="0" borderId="6" xfId="0" applyNumberFormat="1" applyFont="1" applyBorder="1" applyAlignment="1">
      <alignment horizontal="center" vertical="center"/>
    </xf>
    <xf numFmtId="3" fontId="27" fillId="5" borderId="6" xfId="0" applyNumberFormat="1" applyFont="1" applyFill="1" applyBorder="1" applyAlignment="1">
      <alignment horizontal="center" vertical="center" wrapText="1"/>
    </xf>
    <xf numFmtId="49" fontId="27" fillId="5" borderId="10" xfId="0" applyNumberFormat="1" applyFont="1" applyFill="1" applyBorder="1" applyAlignment="1">
      <alignment horizontal="center" vertical="center" wrapText="1"/>
    </xf>
    <xf numFmtId="3" fontId="27" fillId="5" borderId="6" xfId="0" applyNumberFormat="1" applyFont="1" applyFill="1" applyBorder="1" applyAlignment="1">
      <alignment horizontal="left" vertical="center"/>
    </xf>
    <xf numFmtId="3" fontId="28" fillId="5" borderId="6" xfId="0" applyNumberFormat="1" applyFont="1" applyFill="1" applyBorder="1" applyAlignment="1">
      <alignment horizontal="left" vertical="center" wrapText="1"/>
    </xf>
    <xf numFmtId="3" fontId="28" fillId="5" borderId="12" xfId="0" applyNumberFormat="1" applyFont="1" applyFill="1" applyBorder="1" applyAlignment="1">
      <alignment horizontal="left" vertical="center"/>
    </xf>
    <xf numFmtId="3" fontId="28" fillId="5" borderId="6" xfId="0" quotePrefix="1" applyNumberFormat="1" applyFont="1" applyFill="1" applyBorder="1" applyAlignment="1">
      <alignment horizontal="left" vertical="center" wrapText="1"/>
    </xf>
    <xf numFmtId="3" fontId="27" fillId="5" borderId="6" xfId="0" applyNumberFormat="1" applyFont="1" applyFill="1" applyBorder="1" applyAlignment="1">
      <alignment vertical="center"/>
    </xf>
    <xf numFmtId="0" fontId="27" fillId="5" borderId="6" xfId="0" applyFont="1" applyFill="1" applyBorder="1" applyAlignment="1">
      <alignment horizontal="right" vertical="center"/>
    </xf>
    <xf numFmtId="0" fontId="27" fillId="5" borderId="6" xfId="0" applyFont="1" applyFill="1" applyBorder="1" applyAlignment="1">
      <alignment horizontal="left" vertical="center" wrapText="1"/>
    </xf>
    <xf numFmtId="3" fontId="27" fillId="2" borderId="6" xfId="0" applyNumberFormat="1" applyFont="1" applyFill="1" applyBorder="1" applyAlignment="1">
      <alignment horizontal="right" vertical="center"/>
    </xf>
    <xf numFmtId="3" fontId="27" fillId="0" borderId="6" xfId="0" applyNumberFormat="1" applyFont="1" applyBorder="1" applyAlignment="1">
      <alignment horizontal="right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 wrapText="1"/>
    </xf>
    <xf numFmtId="3" fontId="28" fillId="2" borderId="6" xfId="0" applyNumberFormat="1" applyFont="1" applyFill="1" applyBorder="1"/>
    <xf numFmtId="3" fontId="28" fillId="0" borderId="6" xfId="0" applyNumberFormat="1" applyFont="1" applyBorder="1"/>
    <xf numFmtId="0" fontId="27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center" wrapText="1"/>
    </xf>
    <xf numFmtId="3" fontId="27" fillId="2" borderId="6" xfId="0" applyNumberFormat="1" applyFont="1" applyFill="1" applyBorder="1"/>
    <xf numFmtId="3" fontId="27" fillId="0" borderId="6" xfId="0" applyNumberFormat="1" applyFont="1" applyBorder="1"/>
    <xf numFmtId="0" fontId="31" fillId="0" borderId="6" xfId="0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center" wrapText="1"/>
    </xf>
    <xf numFmtId="4" fontId="31" fillId="2" borderId="6" xfId="0" applyNumberFormat="1" applyFont="1" applyFill="1" applyBorder="1" applyAlignment="1">
      <alignment horizontal="right" vertical="center"/>
    </xf>
    <xf numFmtId="1" fontId="31" fillId="0" borderId="6" xfId="0" applyNumberFormat="1" applyFont="1" applyBorder="1" applyAlignment="1">
      <alignment horizontal="right" vertical="center"/>
    </xf>
    <xf numFmtId="3" fontId="31" fillId="0" borderId="6" xfId="0" applyNumberFormat="1" applyFont="1" applyBorder="1" applyAlignment="1">
      <alignment horizontal="right" vertical="center"/>
    </xf>
    <xf numFmtId="1" fontId="27" fillId="0" borderId="6" xfId="0" applyNumberFormat="1" applyFont="1" applyBorder="1" applyAlignment="1">
      <alignment horizontal="right" vertical="center"/>
    </xf>
    <xf numFmtId="3" fontId="28" fillId="2" borderId="6" xfId="0" applyNumberFormat="1" applyFont="1" applyFill="1" applyBorder="1" applyAlignment="1">
      <alignment horizontal="right" vertical="center"/>
    </xf>
    <xf numFmtId="1" fontId="28" fillId="0" borderId="6" xfId="0" applyNumberFormat="1" applyFont="1" applyBorder="1" applyAlignment="1">
      <alignment horizontal="right" vertical="center"/>
    </xf>
    <xf numFmtId="3" fontId="28" fillId="0" borderId="6" xfId="0" applyNumberFormat="1" applyFont="1" applyBorder="1" applyAlignment="1">
      <alignment horizontal="right" vertical="center"/>
    </xf>
    <xf numFmtId="3" fontId="28" fillId="5" borderId="6" xfId="0" applyNumberFormat="1" applyFont="1" applyFill="1" applyBorder="1" applyAlignment="1">
      <alignment horizontal="left" vertical="center"/>
    </xf>
    <xf numFmtId="4" fontId="31" fillId="0" borderId="6" xfId="0" applyNumberFormat="1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right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right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left" vertical="center" wrapText="1"/>
    </xf>
    <xf numFmtId="3" fontId="27" fillId="6" borderId="6" xfId="0" applyNumberFormat="1" applyFont="1" applyFill="1" applyBorder="1" applyAlignment="1">
      <alignment horizontal="right" vertical="center"/>
    </xf>
    <xf numFmtId="3" fontId="31" fillId="6" borderId="6" xfId="0" applyNumberFormat="1" applyFont="1" applyFill="1" applyBorder="1" applyAlignment="1">
      <alignment horizontal="right" vertical="center"/>
    </xf>
    <xf numFmtId="3" fontId="27" fillId="2" borderId="6" xfId="0" applyNumberFormat="1" applyFont="1" applyFill="1" applyBorder="1" applyAlignment="1">
      <alignment horizontal="left" vertical="center"/>
    </xf>
    <xf numFmtId="3" fontId="31" fillId="2" borderId="6" xfId="0" applyNumberFormat="1" applyFont="1" applyFill="1" applyBorder="1" applyAlignment="1">
      <alignment horizontal="right" vertical="center"/>
    </xf>
    <xf numFmtId="3" fontId="27" fillId="0" borderId="6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right" vertical="center"/>
    </xf>
    <xf numFmtId="0" fontId="27" fillId="5" borderId="6" xfId="0" applyFont="1" applyFill="1" applyBorder="1" applyAlignment="1">
      <alignment horizontal="center" vertical="center"/>
    </xf>
    <xf numFmtId="0" fontId="31" fillId="5" borderId="6" xfId="0" applyFont="1" applyFill="1" applyBorder="1" applyAlignment="1">
      <alignment horizontal="left" vertical="center" wrapText="1"/>
    </xf>
    <xf numFmtId="0" fontId="27" fillId="6" borderId="6" xfId="0" applyFont="1" applyFill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 wrapText="1"/>
    </xf>
    <xf numFmtId="3" fontId="27" fillId="6" borderId="6" xfId="0" applyNumberFormat="1" applyFont="1" applyFill="1" applyBorder="1" applyAlignment="1">
      <alignment horizontal="right" vertical="center" wrapText="1"/>
    </xf>
    <xf numFmtId="0" fontId="28" fillId="6" borderId="6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left" vertical="center" wrapText="1"/>
    </xf>
    <xf numFmtId="3" fontId="28" fillId="6" borderId="6" xfId="0" applyNumberFormat="1" applyFont="1" applyFill="1" applyBorder="1" applyAlignment="1">
      <alignment horizontal="right" vertical="center"/>
    </xf>
    <xf numFmtId="0" fontId="31" fillId="6" borderId="6" xfId="0" applyFont="1" applyFill="1" applyBorder="1" applyAlignment="1">
      <alignment horizontal="center" vertical="center"/>
    </xf>
    <xf numFmtId="0" fontId="31" fillId="6" borderId="6" xfId="0" applyFont="1" applyFill="1" applyBorder="1" applyAlignment="1">
      <alignment horizontal="left" vertical="center" wrapText="1"/>
    </xf>
    <xf numFmtId="3" fontId="27" fillId="5" borderId="6" xfId="0" applyNumberFormat="1" applyFont="1" applyFill="1" applyBorder="1" applyAlignment="1">
      <alignment horizontal="right" vertical="center"/>
    </xf>
    <xf numFmtId="3" fontId="31" fillId="5" borderId="6" xfId="0" applyNumberFormat="1" applyFont="1" applyFill="1" applyBorder="1" applyAlignment="1">
      <alignment horizontal="right" vertical="center"/>
    </xf>
    <xf numFmtId="1" fontId="31" fillId="5" borderId="6" xfId="0" applyNumberFormat="1" applyFont="1" applyFill="1" applyBorder="1" applyAlignment="1">
      <alignment horizontal="right" vertical="center"/>
    </xf>
    <xf numFmtId="3" fontId="28" fillId="5" borderId="6" xfId="0" applyNumberFormat="1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center" vertical="center"/>
    </xf>
    <xf numFmtId="0" fontId="28" fillId="5" borderId="6" xfId="0" applyFont="1" applyFill="1" applyBorder="1" applyAlignment="1">
      <alignment horizontal="left" vertical="center" wrapText="1"/>
    </xf>
    <xf numFmtId="0" fontId="31" fillId="5" borderId="6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3" fontId="32" fillId="5" borderId="6" xfId="0" applyNumberFormat="1" applyFont="1" applyFill="1" applyBorder="1" applyAlignment="1">
      <alignment horizontal="right" vertical="center"/>
    </xf>
    <xf numFmtId="4" fontId="31" fillId="5" borderId="6" xfId="0" applyNumberFormat="1" applyFont="1" applyFill="1" applyBorder="1" applyAlignment="1">
      <alignment horizontal="right" vertical="center"/>
    </xf>
    <xf numFmtId="3" fontId="27" fillId="5" borderId="8" xfId="0" applyNumberFormat="1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 wrapText="1"/>
    </xf>
    <xf numFmtId="4" fontId="32" fillId="5" borderId="6" xfId="0" applyNumberFormat="1" applyFont="1" applyFill="1" applyBorder="1" applyAlignment="1">
      <alignment horizontal="right" vertical="center"/>
    </xf>
    <xf numFmtId="4" fontId="27" fillId="5" borderId="6" xfId="0" applyNumberFormat="1" applyFont="1" applyFill="1" applyBorder="1" applyAlignment="1">
      <alignment horizontal="right" vertical="center"/>
    </xf>
    <xf numFmtId="1" fontId="27" fillId="2" borderId="6" xfId="0" applyNumberFormat="1" applyFont="1" applyFill="1" applyBorder="1" applyAlignment="1">
      <alignment horizontal="right" vertical="center"/>
    </xf>
    <xf numFmtId="3" fontId="31" fillId="2" borderId="6" xfId="0" applyNumberFormat="1" applyFont="1" applyFill="1" applyBorder="1" applyAlignment="1">
      <alignment horizontal="left" vertical="center"/>
    </xf>
    <xf numFmtId="0" fontId="27" fillId="7" borderId="6" xfId="0" applyFont="1" applyFill="1" applyBorder="1" applyAlignment="1">
      <alignment horizontal="center" vertical="center" wrapText="1"/>
    </xf>
    <xf numFmtId="14" fontId="27" fillId="2" borderId="6" xfId="0" applyNumberFormat="1" applyFont="1" applyFill="1" applyBorder="1" applyAlignment="1">
      <alignment horizontal="left" vertical="center" wrapText="1"/>
    </xf>
    <xf numFmtId="0" fontId="0" fillId="2" borderId="3" xfId="0" applyFill="1" applyBorder="1"/>
    <xf numFmtId="1" fontId="1" fillId="2" borderId="3" xfId="0" applyNumberFormat="1" applyFont="1" applyFill="1" applyBorder="1"/>
    <xf numFmtId="0" fontId="27" fillId="8" borderId="11" xfId="0" applyFont="1" applyFill="1" applyBorder="1" applyAlignment="1">
      <alignment horizontal="center" vertical="center" wrapText="1"/>
    </xf>
    <xf numFmtId="3" fontId="28" fillId="8" borderId="6" xfId="0" applyNumberFormat="1" applyFont="1" applyFill="1" applyBorder="1" applyAlignment="1">
      <alignment horizontal="left" vertical="center" wrapText="1"/>
    </xf>
    <xf numFmtId="3" fontId="24" fillId="8" borderId="6" xfId="0" applyNumberFormat="1" applyFont="1" applyFill="1" applyBorder="1" applyAlignment="1">
      <alignment horizontal="center" vertical="center" wrapText="1"/>
    </xf>
    <xf numFmtId="3" fontId="28" fillId="8" borderId="6" xfId="0" applyNumberFormat="1" applyFont="1" applyFill="1" applyBorder="1" applyAlignment="1">
      <alignment horizontal="right" vertical="center" wrapText="1"/>
    </xf>
    <xf numFmtId="0" fontId="0" fillId="9" borderId="0" xfId="0" applyFont="1" applyFill="1" applyAlignment="1"/>
    <xf numFmtId="0" fontId="27" fillId="9" borderId="6" xfId="0" applyFont="1" applyFill="1" applyBorder="1" applyAlignment="1">
      <alignment horizontal="center" vertical="center"/>
    </xf>
    <xf numFmtId="0" fontId="27" fillId="9" borderId="6" xfId="0" applyFont="1" applyFill="1" applyBorder="1" applyAlignment="1">
      <alignment horizontal="left" vertical="center" wrapText="1"/>
    </xf>
    <xf numFmtId="3" fontId="27" fillId="9" borderId="6" xfId="0" applyNumberFormat="1" applyFont="1" applyFill="1" applyBorder="1" applyAlignment="1">
      <alignment horizontal="right" vertical="center"/>
    </xf>
    <xf numFmtId="3" fontId="21" fillId="2" borderId="0" xfId="0" applyNumberFormat="1" applyFont="1" applyFill="1" applyAlignment="1">
      <alignment horizontal="right" vertical="center"/>
    </xf>
    <xf numFmtId="3" fontId="19" fillId="2" borderId="0" xfId="0" applyNumberFormat="1" applyFont="1" applyFill="1" applyAlignment="1">
      <alignment horizontal="right" vertical="center"/>
    </xf>
    <xf numFmtId="3" fontId="19" fillId="2" borderId="0" xfId="0" applyNumberFormat="1" applyFont="1" applyFill="1"/>
    <xf numFmtId="0" fontId="0" fillId="2" borderId="0" xfId="0" applyFont="1" applyFill="1" applyAlignment="1"/>
    <xf numFmtId="3" fontId="23" fillId="2" borderId="0" xfId="0" applyNumberFormat="1" applyFont="1" applyFill="1" applyAlignment="1">
      <alignment horizontal="right" vertical="center"/>
    </xf>
    <xf numFmtId="3" fontId="23" fillId="2" borderId="0" xfId="0" applyNumberFormat="1" applyFont="1" applyFill="1"/>
    <xf numFmtId="0" fontId="32" fillId="2" borderId="6" xfId="0" applyFont="1" applyFill="1" applyBorder="1" applyAlignment="1">
      <alignment horizontal="center" vertical="center"/>
    </xf>
    <xf numFmtId="0" fontId="31" fillId="5" borderId="17" xfId="0" applyFont="1" applyFill="1" applyBorder="1" applyAlignment="1">
      <alignment horizontal="center" vertical="center"/>
    </xf>
    <xf numFmtId="0" fontId="31" fillId="5" borderId="8" xfId="0" applyFont="1" applyFill="1" applyBorder="1" applyAlignment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7" fillId="2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6" fillId="2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9" fillId="0" borderId="8" xfId="0" applyFont="1" applyBorder="1"/>
    <xf numFmtId="0" fontId="12" fillId="0" borderId="0" xfId="0" applyFont="1" applyAlignment="1">
      <alignment wrapText="1"/>
    </xf>
    <xf numFmtId="0" fontId="26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3"/>
  <sheetViews>
    <sheetView workbookViewId="0">
      <selection activeCell="H14" sqref="H14"/>
    </sheetView>
  </sheetViews>
  <sheetFormatPr defaultRowHeight="14.4" x14ac:dyDescent="0.3"/>
  <cols>
    <col min="6" max="6" width="23" customWidth="1"/>
    <col min="7" max="7" width="26.6640625" customWidth="1"/>
    <col min="8" max="8" width="27.109375" customWidth="1"/>
    <col min="9" max="9" width="27.44140625" customWidth="1"/>
    <col min="10" max="11" width="15.6640625" customWidth="1"/>
  </cols>
  <sheetData>
    <row r="1" spans="2:11" ht="42" customHeight="1" x14ac:dyDescent="0.3">
      <c r="B1" s="199" t="s">
        <v>79</v>
      </c>
      <c r="C1" s="199"/>
      <c r="D1" s="199"/>
      <c r="E1" s="199"/>
      <c r="F1" s="199"/>
      <c r="G1" s="199"/>
      <c r="H1" s="199"/>
      <c r="I1" s="199"/>
      <c r="J1" s="199"/>
      <c r="K1" s="199"/>
    </row>
    <row r="2" spans="2:11" ht="15.75" customHeight="1" x14ac:dyDescent="0.3">
      <c r="B2" s="199" t="s">
        <v>11</v>
      </c>
      <c r="C2" s="199"/>
      <c r="D2" s="199"/>
      <c r="E2" s="199"/>
      <c r="F2" s="199"/>
      <c r="G2" s="199"/>
      <c r="H2" s="199"/>
      <c r="I2" s="199"/>
      <c r="J2" s="199"/>
      <c r="K2" s="199"/>
    </row>
    <row r="3" spans="2:11" ht="6.75" customHeight="1" x14ac:dyDescent="0.3">
      <c r="B3" s="217"/>
      <c r="C3" s="217"/>
      <c r="D3" s="217"/>
      <c r="E3" s="41"/>
      <c r="F3" s="41"/>
      <c r="G3" s="41"/>
      <c r="H3" s="41"/>
      <c r="I3" s="43"/>
      <c r="J3" s="43"/>
      <c r="K3" s="42"/>
    </row>
    <row r="4" spans="2:11" ht="18" customHeight="1" x14ac:dyDescent="0.3">
      <c r="B4" s="199" t="s">
        <v>62</v>
      </c>
      <c r="C4" s="199"/>
      <c r="D4" s="199"/>
      <c r="E4" s="199"/>
      <c r="F4" s="199"/>
      <c r="G4" s="199"/>
      <c r="H4" s="199"/>
      <c r="I4" s="199"/>
      <c r="J4" s="199"/>
      <c r="K4" s="199"/>
    </row>
    <row r="5" spans="2:11" ht="18" customHeight="1" x14ac:dyDescent="0.3">
      <c r="B5" s="44"/>
      <c r="C5" s="45"/>
      <c r="D5" s="45"/>
      <c r="E5" s="45"/>
      <c r="F5" s="45"/>
      <c r="G5" s="45"/>
      <c r="H5" s="45"/>
      <c r="I5" s="45"/>
      <c r="J5" s="45"/>
      <c r="K5" s="42"/>
    </row>
    <row r="6" spans="2:11" x14ac:dyDescent="0.3">
      <c r="B6" s="210" t="s">
        <v>63</v>
      </c>
      <c r="C6" s="210"/>
      <c r="D6" s="210"/>
      <c r="E6" s="210"/>
      <c r="F6" s="210"/>
      <c r="G6" s="46"/>
      <c r="H6" s="46"/>
      <c r="I6" s="46"/>
      <c r="J6" s="47"/>
      <c r="K6" s="42"/>
    </row>
    <row r="7" spans="2:11" ht="26.4" x14ac:dyDescent="0.3">
      <c r="B7" s="211" t="s">
        <v>8</v>
      </c>
      <c r="C7" s="212"/>
      <c r="D7" s="212"/>
      <c r="E7" s="212"/>
      <c r="F7" s="213"/>
      <c r="G7" s="38" t="s">
        <v>287</v>
      </c>
      <c r="H7" s="38" t="s">
        <v>291</v>
      </c>
      <c r="I7" s="38" t="s">
        <v>288</v>
      </c>
      <c r="J7" s="1" t="s">
        <v>16</v>
      </c>
      <c r="K7" s="1" t="s">
        <v>54</v>
      </c>
    </row>
    <row r="8" spans="2:11" s="27" customFormat="1" ht="10.199999999999999" x14ac:dyDescent="0.2">
      <c r="B8" s="204">
        <v>1</v>
      </c>
      <c r="C8" s="204"/>
      <c r="D8" s="204"/>
      <c r="E8" s="204"/>
      <c r="F8" s="205"/>
      <c r="G8" s="26">
        <v>2</v>
      </c>
      <c r="H8" s="25">
        <v>3</v>
      </c>
      <c r="I8" s="25">
        <v>5</v>
      </c>
      <c r="J8" s="25" t="s">
        <v>18</v>
      </c>
      <c r="K8" s="25" t="s">
        <v>227</v>
      </c>
    </row>
    <row r="9" spans="2:11" x14ac:dyDescent="0.3">
      <c r="B9" s="206" t="s">
        <v>0</v>
      </c>
      <c r="C9" s="207"/>
      <c r="D9" s="207"/>
      <c r="E9" s="207"/>
      <c r="F9" s="208"/>
      <c r="G9" s="18">
        <f>+SUM(G10:G11)</f>
        <v>821367</v>
      </c>
      <c r="H9" s="18">
        <f>+SUM(H10:H11)</f>
        <v>1735938</v>
      </c>
      <c r="I9" s="18">
        <f t="shared" ref="I9" si="0">+SUM(I10:I11)</f>
        <v>910174.67</v>
      </c>
      <c r="J9" s="18">
        <f>+I9/G9*100</f>
        <v>110.81217896506679</v>
      </c>
      <c r="K9" s="18">
        <f>+I9/H9*100</f>
        <v>52.431289020690826</v>
      </c>
    </row>
    <row r="10" spans="2:11" x14ac:dyDescent="0.3">
      <c r="B10" s="209" t="s">
        <v>55</v>
      </c>
      <c r="C10" s="201"/>
      <c r="D10" s="201"/>
      <c r="E10" s="201"/>
      <c r="F10" s="203"/>
      <c r="G10" s="19">
        <v>821317</v>
      </c>
      <c r="H10" s="19">
        <v>1735858</v>
      </c>
      <c r="I10" s="19">
        <v>910144.67</v>
      </c>
      <c r="J10" s="18">
        <f t="shared" ref="J10:J14" si="1">+I10/G10*100</f>
        <v>110.81527230046377</v>
      </c>
      <c r="K10" s="18">
        <f t="shared" ref="K10:K14" si="2">+I10/H10*100</f>
        <v>52.43197715481336</v>
      </c>
    </row>
    <row r="11" spans="2:11" x14ac:dyDescent="0.3">
      <c r="B11" s="214" t="s">
        <v>60</v>
      </c>
      <c r="C11" s="203"/>
      <c r="D11" s="203"/>
      <c r="E11" s="203"/>
      <c r="F11" s="203"/>
      <c r="G11" s="19">
        <v>50</v>
      </c>
      <c r="H11" s="19">
        <v>80</v>
      </c>
      <c r="I11" s="19">
        <v>30</v>
      </c>
      <c r="J11" s="18">
        <f t="shared" si="1"/>
        <v>60</v>
      </c>
      <c r="K11" s="18">
        <f t="shared" si="2"/>
        <v>37.5</v>
      </c>
    </row>
    <row r="12" spans="2:11" x14ac:dyDescent="0.3">
      <c r="B12" s="20" t="s">
        <v>1</v>
      </c>
      <c r="C12" s="36"/>
      <c r="D12" s="36"/>
      <c r="E12" s="36"/>
      <c r="F12" s="36"/>
      <c r="G12" s="18">
        <f>+SUM(G13:G14)</f>
        <v>834221</v>
      </c>
      <c r="H12" s="18">
        <f t="shared" ref="H12:I12" si="3">+SUM(H13:H14)</f>
        <v>1735938</v>
      </c>
      <c r="I12" s="18">
        <f t="shared" si="3"/>
        <v>1092469.9099999999</v>
      </c>
      <c r="J12" s="18">
        <f t="shared" si="1"/>
        <v>130.95689391660002</v>
      </c>
      <c r="K12" s="18">
        <f t="shared" si="2"/>
        <v>62.932541945622475</v>
      </c>
    </row>
    <row r="13" spans="2:11" x14ac:dyDescent="0.3">
      <c r="B13" s="200" t="s">
        <v>56</v>
      </c>
      <c r="C13" s="201"/>
      <c r="D13" s="201"/>
      <c r="E13" s="201"/>
      <c r="F13" s="201"/>
      <c r="G13" s="19">
        <v>820542</v>
      </c>
      <c r="H13" s="19">
        <v>1682055</v>
      </c>
      <c r="I13" s="19">
        <v>1089194.9099999999</v>
      </c>
      <c r="J13" s="18">
        <f t="shared" si="1"/>
        <v>132.74090905767162</v>
      </c>
      <c r="K13" s="18">
        <f t="shared" si="2"/>
        <v>64.75382255633734</v>
      </c>
    </row>
    <row r="14" spans="2:11" x14ac:dyDescent="0.3">
      <c r="B14" s="202" t="s">
        <v>57</v>
      </c>
      <c r="C14" s="203"/>
      <c r="D14" s="203"/>
      <c r="E14" s="203"/>
      <c r="F14" s="203"/>
      <c r="G14" s="17">
        <v>13679</v>
      </c>
      <c r="H14" s="17">
        <v>53883</v>
      </c>
      <c r="I14" s="17">
        <v>3275</v>
      </c>
      <c r="J14" s="18">
        <f t="shared" si="1"/>
        <v>23.941808611740626</v>
      </c>
      <c r="K14" s="18">
        <f t="shared" si="2"/>
        <v>6.0779837796707685</v>
      </c>
    </row>
    <row r="15" spans="2:11" x14ac:dyDescent="0.3">
      <c r="B15" s="216" t="s">
        <v>64</v>
      </c>
      <c r="C15" s="207"/>
      <c r="D15" s="207"/>
      <c r="E15" s="207"/>
      <c r="F15" s="207"/>
      <c r="G15" s="18">
        <f>+SUM(G9-G12)</f>
        <v>-12854</v>
      </c>
      <c r="H15" s="18">
        <f t="shared" ref="H15:I15" si="4">+SUM(H9-H12)</f>
        <v>0</v>
      </c>
      <c r="I15" s="18">
        <f t="shared" si="4"/>
        <v>-182295.23999999987</v>
      </c>
      <c r="J15" s="18"/>
      <c r="K15" s="18"/>
    </row>
    <row r="16" spans="2:11" ht="17.399999999999999" x14ac:dyDescent="0.3">
      <c r="B16" s="41"/>
      <c r="C16" s="48"/>
      <c r="D16" s="48"/>
      <c r="E16" s="48"/>
      <c r="F16" s="48"/>
      <c r="G16" s="48"/>
      <c r="H16" s="48"/>
      <c r="I16" s="49"/>
      <c r="J16" s="49"/>
      <c r="K16" s="49"/>
    </row>
    <row r="17" spans="1:42" ht="18" customHeight="1" x14ac:dyDescent="0.3">
      <c r="B17" s="210" t="s">
        <v>65</v>
      </c>
      <c r="C17" s="210"/>
      <c r="D17" s="210"/>
      <c r="E17" s="210"/>
      <c r="F17" s="210"/>
      <c r="G17" s="48"/>
      <c r="H17" s="48"/>
      <c r="I17" s="49"/>
      <c r="J17" s="49"/>
      <c r="K17" s="49"/>
    </row>
    <row r="18" spans="1:42" ht="26.4" x14ac:dyDescent="0.3">
      <c r="B18" s="211" t="s">
        <v>8</v>
      </c>
      <c r="C18" s="212"/>
      <c r="D18" s="212"/>
      <c r="E18" s="212"/>
      <c r="F18" s="213"/>
      <c r="G18" s="24" t="s">
        <v>70</v>
      </c>
      <c r="H18" s="1" t="s">
        <v>71</v>
      </c>
      <c r="I18" s="24" t="s">
        <v>73</v>
      </c>
      <c r="J18" s="1" t="s">
        <v>16</v>
      </c>
      <c r="K18" s="1" t="s">
        <v>54</v>
      </c>
    </row>
    <row r="19" spans="1:42" s="27" customFormat="1" x14ac:dyDescent="0.3">
      <c r="B19" s="204">
        <v>1</v>
      </c>
      <c r="C19" s="204"/>
      <c r="D19" s="204"/>
      <c r="E19" s="204"/>
      <c r="F19" s="205"/>
      <c r="G19" s="26">
        <v>2</v>
      </c>
      <c r="H19" s="25">
        <v>3</v>
      </c>
      <c r="I19" s="25">
        <v>5</v>
      </c>
      <c r="J19" s="25" t="s">
        <v>18</v>
      </c>
      <c r="K19" s="25" t="s">
        <v>227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 x14ac:dyDescent="0.3">
      <c r="A20" s="27"/>
      <c r="B20" s="209" t="s">
        <v>58</v>
      </c>
      <c r="C20" s="221"/>
      <c r="D20" s="221"/>
      <c r="E20" s="221"/>
      <c r="F20" s="222"/>
      <c r="G20" s="17"/>
      <c r="H20" s="17"/>
      <c r="I20" s="17"/>
      <c r="J20" s="18" t="e">
        <f>+I20/G20*100</f>
        <v>#DIV/0!</v>
      </c>
      <c r="K20" s="18" t="e">
        <f>+I20/H20*100</f>
        <v>#DIV/0!</v>
      </c>
    </row>
    <row r="21" spans="1:42" x14ac:dyDescent="0.3">
      <c r="A21" s="27"/>
      <c r="B21" s="209" t="s">
        <v>59</v>
      </c>
      <c r="C21" s="201"/>
      <c r="D21" s="201"/>
      <c r="E21" s="201"/>
      <c r="F21" s="201"/>
      <c r="G21" s="17"/>
      <c r="H21" s="17"/>
      <c r="I21" s="17"/>
      <c r="J21" s="17"/>
      <c r="K21" s="17"/>
    </row>
    <row r="22" spans="1:42" s="37" customFormat="1" ht="15" customHeight="1" x14ac:dyDescent="0.3">
      <c r="A22" s="27"/>
      <c r="B22" s="218" t="s">
        <v>61</v>
      </c>
      <c r="C22" s="219"/>
      <c r="D22" s="219"/>
      <c r="E22" s="219"/>
      <c r="F22" s="220"/>
      <c r="G22" s="18"/>
      <c r="H22" s="18"/>
      <c r="I22" s="18"/>
      <c r="J22" s="18"/>
      <c r="K22" s="18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37" customFormat="1" ht="15" customHeight="1" x14ac:dyDescent="0.3">
      <c r="A23" s="27"/>
      <c r="B23" s="218" t="s">
        <v>66</v>
      </c>
      <c r="C23" s="219"/>
      <c r="D23" s="219"/>
      <c r="E23" s="219"/>
      <c r="F23" s="220"/>
      <c r="G23" s="18">
        <v>121708</v>
      </c>
      <c r="H23" s="18">
        <v>160738.37</v>
      </c>
      <c r="I23" s="18">
        <v>182295</v>
      </c>
      <c r="J23" s="18"/>
      <c r="K23" s="18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x14ac:dyDescent="0.3">
      <c r="A24" s="27"/>
      <c r="B24" s="216" t="s">
        <v>67</v>
      </c>
      <c r="C24" s="207"/>
      <c r="D24" s="207"/>
      <c r="E24" s="207"/>
      <c r="F24" s="207"/>
      <c r="G24" s="18"/>
      <c r="H24" s="18"/>
      <c r="I24" s="18">
        <f>+SUM(H23-I23)</f>
        <v>-21556.630000000005</v>
      </c>
      <c r="J24" s="18"/>
      <c r="K24" s="18"/>
    </row>
    <row r="25" spans="1:42" ht="15.6" x14ac:dyDescent="0.3">
      <c r="B25" s="50"/>
      <c r="C25" s="51"/>
      <c r="D25" s="51"/>
      <c r="E25" s="51"/>
      <c r="F25" s="51"/>
      <c r="G25" s="52"/>
      <c r="H25" s="52"/>
      <c r="I25" s="52"/>
      <c r="J25" s="52"/>
      <c r="K25" s="42"/>
    </row>
    <row r="26" spans="1:42" ht="15.6" x14ac:dyDescent="0.3">
      <c r="B26" s="223" t="s">
        <v>69</v>
      </c>
      <c r="C26" s="223"/>
      <c r="D26" s="223"/>
      <c r="E26" s="223"/>
      <c r="F26" s="223"/>
      <c r="G26" s="223"/>
      <c r="H26" s="223"/>
      <c r="I26" s="223"/>
      <c r="J26" s="223"/>
      <c r="K26" s="223"/>
    </row>
    <row r="27" spans="1:42" ht="15.6" x14ac:dyDescent="0.3">
      <c r="B27" s="13"/>
      <c r="C27" s="14"/>
      <c r="D27" s="14"/>
      <c r="E27" s="14"/>
      <c r="F27" s="14"/>
      <c r="G27" s="15"/>
      <c r="H27" s="15"/>
      <c r="I27" s="15"/>
      <c r="J27" s="15"/>
    </row>
    <row r="28" spans="1:42" ht="15" customHeight="1" x14ac:dyDescent="0.3">
      <c r="B28" s="224" t="s">
        <v>74</v>
      </c>
      <c r="C28" s="224"/>
      <c r="D28" s="224"/>
      <c r="E28" s="224"/>
      <c r="F28" s="224"/>
      <c r="G28" s="224"/>
      <c r="H28" s="224"/>
      <c r="I28" s="224"/>
      <c r="J28" s="224"/>
      <c r="K28" s="224"/>
    </row>
    <row r="29" spans="1:42" x14ac:dyDescent="0.3">
      <c r="B29" s="224" t="s">
        <v>75</v>
      </c>
      <c r="C29" s="224"/>
      <c r="D29" s="224"/>
      <c r="E29" s="224"/>
      <c r="F29" s="224"/>
      <c r="G29" s="224"/>
      <c r="H29" s="224"/>
      <c r="I29" s="224"/>
      <c r="J29" s="224"/>
      <c r="K29" s="224"/>
    </row>
    <row r="30" spans="1:42" ht="15" customHeight="1" x14ac:dyDescent="0.3">
      <c r="B30" s="224" t="s">
        <v>77</v>
      </c>
      <c r="C30" s="224"/>
      <c r="D30" s="224"/>
      <c r="E30" s="224"/>
      <c r="F30" s="224"/>
      <c r="G30" s="224"/>
      <c r="H30" s="224"/>
      <c r="I30" s="224"/>
      <c r="J30" s="224"/>
      <c r="K30" s="224"/>
    </row>
    <row r="31" spans="1:42" ht="36.75" customHeight="1" x14ac:dyDescent="0.3">
      <c r="B31" s="224"/>
      <c r="C31" s="224"/>
      <c r="D31" s="224"/>
      <c r="E31" s="224"/>
      <c r="F31" s="224"/>
      <c r="G31" s="224"/>
      <c r="H31" s="224"/>
      <c r="I31" s="224"/>
      <c r="J31" s="224"/>
      <c r="K31" s="224"/>
    </row>
    <row r="32" spans="1:42" ht="15" customHeight="1" x14ac:dyDescent="0.3">
      <c r="B32" s="215" t="s">
        <v>78</v>
      </c>
      <c r="C32" s="215"/>
      <c r="D32" s="215"/>
      <c r="E32" s="215"/>
      <c r="F32" s="215"/>
      <c r="G32" s="215"/>
      <c r="H32" s="215"/>
      <c r="I32" s="215"/>
      <c r="J32" s="215"/>
      <c r="K32" s="215"/>
    </row>
    <row r="33" spans="2:11" x14ac:dyDescent="0.3">
      <c r="B33" s="215"/>
      <c r="C33" s="215"/>
      <c r="D33" s="215"/>
      <c r="E33" s="215"/>
      <c r="F33" s="215"/>
      <c r="G33" s="215"/>
      <c r="H33" s="215"/>
      <c r="I33" s="215"/>
      <c r="J33" s="215"/>
      <c r="K33" s="215"/>
    </row>
  </sheetData>
  <mergeCells count="26">
    <mergeCell ref="B32:K33"/>
    <mergeCell ref="B15:F15"/>
    <mergeCell ref="B24:F24"/>
    <mergeCell ref="B3:D3"/>
    <mergeCell ref="B23:F23"/>
    <mergeCell ref="B18:F18"/>
    <mergeCell ref="B19:F19"/>
    <mergeCell ref="B21:F21"/>
    <mergeCell ref="B22:F22"/>
    <mergeCell ref="B20:F20"/>
    <mergeCell ref="B26:K26"/>
    <mergeCell ref="B29:K29"/>
    <mergeCell ref="B28:K28"/>
    <mergeCell ref="B30:K31"/>
    <mergeCell ref="B17:F17"/>
    <mergeCell ref="B1:K1"/>
    <mergeCell ref="B2:K2"/>
    <mergeCell ref="B4:K4"/>
    <mergeCell ref="B13:F13"/>
    <mergeCell ref="B14:F14"/>
    <mergeCell ref="B8:F8"/>
    <mergeCell ref="B9:F9"/>
    <mergeCell ref="B10:F10"/>
    <mergeCell ref="B6:F6"/>
    <mergeCell ref="B7:F7"/>
    <mergeCell ref="B11:F11"/>
  </mergeCells>
  <pageMargins left="0" right="0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02"/>
  <sheetViews>
    <sheetView workbookViewId="0">
      <selection activeCell="M386" sqref="M386"/>
    </sheetView>
  </sheetViews>
  <sheetFormatPr defaultColWidth="12.5546875" defaultRowHeight="14.4" x14ac:dyDescent="0.3"/>
  <cols>
    <col min="1" max="1" width="9.6640625" style="72" customWidth="1"/>
    <col min="2" max="2" width="61" style="72" customWidth="1"/>
    <col min="3" max="3" width="19.109375" style="72" customWidth="1"/>
    <col min="4" max="4" width="15.6640625" style="72" customWidth="1"/>
    <col min="5" max="5" width="12.6640625" style="72" customWidth="1"/>
    <col min="6" max="7" width="15.109375" style="72" customWidth="1"/>
    <col min="8" max="8" width="16.6640625" style="72" hidden="1" customWidth="1"/>
    <col min="9" max="9" width="16.44140625" style="72" hidden="1" customWidth="1"/>
    <col min="10" max="10" width="12.5546875" style="72" hidden="1" customWidth="1"/>
    <col min="11" max="12" width="10.6640625" style="72" customWidth="1"/>
    <col min="13" max="26" width="9.109375" style="72" customWidth="1"/>
    <col min="27" max="16384" width="12.5546875" style="72"/>
  </cols>
  <sheetData>
    <row r="1" spans="1:36" ht="15.75" customHeight="1" x14ac:dyDescent="0.3">
      <c r="A1" s="231" t="s">
        <v>258</v>
      </c>
      <c r="B1" s="234"/>
      <c r="C1" s="234"/>
      <c r="D1" s="234"/>
      <c r="E1" s="234"/>
      <c r="F1" s="234"/>
      <c r="G1" s="234"/>
      <c r="H1" s="234"/>
      <c r="I1" s="70"/>
      <c r="J1" s="70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 spans="1:36" ht="15.75" customHeight="1" x14ac:dyDescent="0.3">
      <c r="A2" s="16"/>
      <c r="B2" s="16"/>
      <c r="C2" s="16"/>
      <c r="D2" s="16"/>
      <c r="E2" s="16"/>
      <c r="F2" s="16"/>
      <c r="G2" s="16"/>
      <c r="H2" s="2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pans="1:36" ht="15.75" customHeight="1" x14ac:dyDescent="0.3">
      <c r="A3" s="235" t="s">
        <v>259</v>
      </c>
      <c r="B3" s="235"/>
      <c r="C3" s="235"/>
      <c r="D3" s="235"/>
      <c r="E3" s="235"/>
      <c r="F3" s="235"/>
      <c r="G3" s="235"/>
      <c r="H3" s="235"/>
      <c r="I3" s="74"/>
      <c r="J3" s="74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</row>
    <row r="4" spans="1:36" ht="36" customHeight="1" x14ac:dyDescent="0.3">
      <c r="A4" s="178">
        <v>18643</v>
      </c>
      <c r="B4" s="178" t="s">
        <v>244</v>
      </c>
      <c r="C4" s="38" t="s">
        <v>291</v>
      </c>
      <c r="D4" s="38" t="s">
        <v>278</v>
      </c>
      <c r="E4" s="38" t="s">
        <v>54</v>
      </c>
      <c r="F4" s="74"/>
      <c r="G4" s="74"/>
      <c r="H4" s="74"/>
      <c r="I4" s="74"/>
      <c r="J4" s="74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</row>
    <row r="5" spans="1:36" ht="15.75" customHeight="1" x14ac:dyDescent="0.3">
      <c r="A5" s="232">
        <v>1</v>
      </c>
      <c r="B5" s="233"/>
      <c r="C5" s="78">
        <v>2</v>
      </c>
      <c r="D5" s="78">
        <v>3</v>
      </c>
      <c r="E5" s="79" t="s">
        <v>162</v>
      </c>
      <c r="F5" s="80"/>
      <c r="G5" s="80"/>
      <c r="H5" s="80"/>
      <c r="I5" s="80"/>
      <c r="J5" s="80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36" ht="15.75" customHeight="1" x14ac:dyDescent="0.3">
      <c r="A6" s="82"/>
      <c r="B6" s="83" t="s">
        <v>255</v>
      </c>
      <c r="C6" s="108">
        <f>+SUM(C8:C12)</f>
        <v>1735938</v>
      </c>
      <c r="D6" s="108">
        <f>+SUM(D8:D12)</f>
        <v>1092470.1499999999</v>
      </c>
      <c r="E6" s="105">
        <f>SUM(D6/C6*100)</f>
        <v>62.932555771001034</v>
      </c>
      <c r="F6" s="80"/>
      <c r="G6" s="80"/>
      <c r="H6" s="80"/>
      <c r="I6" s="80"/>
      <c r="J6" s="80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36" ht="15.75" customHeight="1" x14ac:dyDescent="0.3">
      <c r="A7" s="85"/>
      <c r="B7" s="77"/>
      <c r="C7" s="106"/>
      <c r="D7" s="106"/>
      <c r="E7" s="107"/>
      <c r="F7" s="80"/>
      <c r="G7" s="80"/>
      <c r="H7" s="80"/>
      <c r="I7" s="80"/>
      <c r="J7" s="80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36" ht="15.75" customHeight="1" x14ac:dyDescent="0.3">
      <c r="A8" s="109" t="s">
        <v>245</v>
      </c>
      <c r="B8" s="110" t="s">
        <v>246</v>
      </c>
      <c r="C8" s="108">
        <v>25735</v>
      </c>
      <c r="D8" s="108">
        <v>13537.67</v>
      </c>
      <c r="E8" s="105">
        <f>SUM(D8/C8*100)</f>
        <v>52.604118904216044</v>
      </c>
      <c r="F8" s="80"/>
      <c r="G8" s="80"/>
      <c r="H8" s="80"/>
      <c r="I8" s="80"/>
      <c r="J8" s="80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36" ht="15.75" customHeight="1" x14ac:dyDescent="0.3">
      <c r="A9" s="109" t="s">
        <v>247</v>
      </c>
      <c r="B9" s="110" t="s">
        <v>248</v>
      </c>
      <c r="C9" s="108">
        <v>80003</v>
      </c>
      <c r="D9" s="108">
        <v>22965</v>
      </c>
      <c r="E9" s="105">
        <f>SUM(D9/C9*100)</f>
        <v>28.705173555991649</v>
      </c>
      <c r="F9" s="80"/>
      <c r="G9" s="80"/>
      <c r="H9" s="80"/>
      <c r="I9" s="80"/>
      <c r="J9" s="80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36" ht="15.75" customHeight="1" x14ac:dyDescent="0.3">
      <c r="A10" s="109" t="s">
        <v>249</v>
      </c>
      <c r="B10" s="110" t="s">
        <v>250</v>
      </c>
      <c r="C10" s="108">
        <v>139110</v>
      </c>
      <c r="D10" s="108">
        <v>87575.48</v>
      </c>
      <c r="E10" s="105">
        <f>SUM(D10/C10*100)</f>
        <v>62.954122636762264</v>
      </c>
      <c r="F10" s="80"/>
      <c r="G10" s="80"/>
      <c r="H10" s="80"/>
      <c r="I10" s="80"/>
      <c r="J10" s="80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36" ht="15.75" customHeight="1" x14ac:dyDescent="0.3">
      <c r="A11" s="109" t="s">
        <v>251</v>
      </c>
      <c r="B11" s="110" t="s">
        <v>252</v>
      </c>
      <c r="C11" s="108">
        <v>1491010</v>
      </c>
      <c r="D11" s="108">
        <v>968362</v>
      </c>
      <c r="E11" s="105">
        <f>SUM(D11/C11*100)</f>
        <v>64.946713972407963</v>
      </c>
      <c r="F11" s="80"/>
      <c r="G11" s="80"/>
      <c r="H11" s="80"/>
      <c r="I11" s="80"/>
      <c r="J11" s="80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36" ht="15.75" customHeight="1" x14ac:dyDescent="0.3">
      <c r="A12" s="109" t="s">
        <v>253</v>
      </c>
      <c r="B12" s="110" t="s">
        <v>254</v>
      </c>
      <c r="C12" s="108">
        <v>80</v>
      </c>
      <c r="D12" s="108">
        <v>30</v>
      </c>
      <c r="E12" s="105">
        <f>SUM(D12/C12*100)</f>
        <v>37.5</v>
      </c>
      <c r="F12" s="80"/>
      <c r="G12" s="80"/>
      <c r="H12" s="80"/>
      <c r="I12" s="80"/>
      <c r="J12" s="80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36" ht="15.75" customHeight="1" x14ac:dyDescent="0.3">
      <c r="A13" s="87"/>
      <c r="B13" s="88"/>
      <c r="C13" s="76"/>
      <c r="D13" s="76"/>
      <c r="E13" s="86"/>
      <c r="F13" s="80"/>
      <c r="G13" s="80"/>
      <c r="H13" s="80"/>
      <c r="I13" s="80"/>
      <c r="J13" s="80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36" ht="15.75" customHeight="1" x14ac:dyDescent="0.3">
      <c r="A14" s="85"/>
      <c r="B14" s="77"/>
      <c r="C14" s="78"/>
      <c r="D14" s="78"/>
      <c r="E14" s="79"/>
      <c r="F14" s="80"/>
      <c r="G14" s="80"/>
      <c r="H14" s="80"/>
      <c r="I14" s="80"/>
      <c r="J14" s="8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36" ht="15.75" customHeight="1" x14ac:dyDescent="0.3">
      <c r="A15" s="85"/>
      <c r="B15" s="83" t="s">
        <v>164</v>
      </c>
      <c r="C15" s="103">
        <f>+SUM(C17+C62+C144)</f>
        <v>1735938</v>
      </c>
      <c r="D15" s="103">
        <f>+SUM(D17+D62+D144)</f>
        <v>1092469.7</v>
      </c>
      <c r="E15" s="105">
        <f>SUM(D15/C15*100)</f>
        <v>62.932529848416237</v>
      </c>
      <c r="F15" s="80"/>
      <c r="G15" s="80"/>
      <c r="H15" s="80"/>
      <c r="I15" s="80"/>
      <c r="J15" s="80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36" ht="15.75" customHeight="1" x14ac:dyDescent="0.3">
      <c r="A16" s="104"/>
      <c r="B16" s="83"/>
      <c r="C16" s="103"/>
      <c r="D16" s="103"/>
      <c r="E16" s="84"/>
      <c r="F16" s="194"/>
      <c r="G16" s="194"/>
      <c r="H16" s="194"/>
      <c r="I16" s="194"/>
      <c r="J16" s="194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</row>
    <row r="17" spans="1:36" s="186" customFormat="1" ht="15.75" customHeight="1" x14ac:dyDescent="0.3">
      <c r="A17" s="182" t="s">
        <v>228</v>
      </c>
      <c r="B17" s="183" t="s">
        <v>235</v>
      </c>
      <c r="C17" s="184">
        <f>+SUM(C18+C52)</f>
        <v>47245</v>
      </c>
      <c r="D17" s="184">
        <f>+SUM(D18+D52)</f>
        <v>27261</v>
      </c>
      <c r="E17" s="185">
        <f>SUM(D17/C17*100)</f>
        <v>57.701344057572236</v>
      </c>
      <c r="F17" s="194"/>
      <c r="G17" s="194"/>
      <c r="H17" s="194"/>
      <c r="I17" s="194"/>
      <c r="J17" s="194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</row>
    <row r="18" spans="1:36" ht="15.75" customHeight="1" x14ac:dyDescent="0.3">
      <c r="A18" s="112" t="s">
        <v>241</v>
      </c>
      <c r="B18" s="113" t="s">
        <v>229</v>
      </c>
      <c r="C18" s="105">
        <f>+SUM(C19+C33+C39)</f>
        <v>44060</v>
      </c>
      <c r="D18" s="105">
        <f>+SUM(D19+D39)</f>
        <v>24872</v>
      </c>
      <c r="E18" s="105">
        <f>SUM(D18/C18*100)</f>
        <v>56.45029505220154</v>
      </c>
      <c r="F18" s="74"/>
      <c r="G18" s="74"/>
      <c r="H18" s="74"/>
      <c r="I18" s="74"/>
      <c r="J18" s="74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</row>
    <row r="19" spans="1:36" ht="15" customHeight="1" x14ac:dyDescent="0.3">
      <c r="A19" s="110"/>
      <c r="B19" s="110" t="s">
        <v>165</v>
      </c>
      <c r="C19" s="114">
        <f>+SUM(C21+C28)</f>
        <v>23985</v>
      </c>
      <c r="D19" s="117">
        <v>13538</v>
      </c>
      <c r="E19" s="114">
        <f>SUM(D19/C19*100)</f>
        <v>56.443610589952051</v>
      </c>
      <c r="F19" s="74"/>
      <c r="G19" s="89"/>
      <c r="H19" s="89"/>
      <c r="I19" s="89"/>
      <c r="J19" s="89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36" ht="15.75" customHeight="1" x14ac:dyDescent="0.3">
      <c r="A20" s="115">
        <v>3</v>
      </c>
      <c r="B20" s="116" t="s">
        <v>4</v>
      </c>
      <c r="C20" s="117"/>
      <c r="D20" s="117">
        <f>+SUM(D21+D28)</f>
        <v>13537.8</v>
      </c>
      <c r="E20" s="118"/>
      <c r="F20" s="74"/>
      <c r="G20" s="91"/>
      <c r="H20" s="92"/>
      <c r="I20" s="92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</row>
    <row r="21" spans="1:36" ht="14.25" customHeight="1" x14ac:dyDescent="0.3">
      <c r="A21" s="119">
        <v>31</v>
      </c>
      <c r="B21" s="120" t="s">
        <v>5</v>
      </c>
      <c r="C21" s="121">
        <v>23070</v>
      </c>
      <c r="D21" s="122">
        <f>+SUM(D22+D24+D26)</f>
        <v>13131.8</v>
      </c>
      <c r="E21" s="122">
        <f>SUM(D21/C21*100)</f>
        <v>56.921543129605546</v>
      </c>
      <c r="F21" s="74"/>
      <c r="G21" s="74"/>
      <c r="H21" s="93" t="e">
        <f>SUM(#REF!)</f>
        <v>#REF!</v>
      </c>
      <c r="I21" s="94" t="e">
        <f>SUM(#REF!)</f>
        <v>#REF!</v>
      </c>
      <c r="J21" s="75">
        <f>SUM(C21:G21)</f>
        <v>36258.721543129606</v>
      </c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</row>
    <row r="22" spans="1:36" ht="14.25" customHeight="1" x14ac:dyDescent="0.3">
      <c r="A22" s="123">
        <v>311</v>
      </c>
      <c r="B22" s="124" t="s">
        <v>166</v>
      </c>
      <c r="C22" s="125"/>
      <c r="D22" s="126">
        <v>10711.8</v>
      </c>
      <c r="E22" s="126"/>
      <c r="F22" s="74"/>
      <c r="G22" s="95"/>
      <c r="H22" s="96"/>
      <c r="I22" s="96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</row>
    <row r="23" spans="1:36" ht="14.25" customHeight="1" x14ac:dyDescent="0.3">
      <c r="A23" s="127">
        <v>3111</v>
      </c>
      <c r="B23" s="128" t="s">
        <v>30</v>
      </c>
      <c r="C23" s="129"/>
      <c r="D23" s="131">
        <v>10711.8</v>
      </c>
      <c r="E23" s="131"/>
      <c r="F23" s="74"/>
      <c r="G23" s="98"/>
      <c r="H23" s="99"/>
      <c r="I23" s="99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 spans="1:36" ht="14.25" customHeight="1" x14ac:dyDescent="0.3">
      <c r="A24" s="123">
        <v>312</v>
      </c>
      <c r="B24" s="124" t="s">
        <v>167</v>
      </c>
      <c r="C24" s="129"/>
      <c r="D24" s="132">
        <v>653</v>
      </c>
      <c r="E24" s="131"/>
      <c r="F24" s="74"/>
      <c r="G24" s="98"/>
      <c r="H24" s="99"/>
      <c r="I24" s="99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 spans="1:36" ht="14.25" customHeight="1" x14ac:dyDescent="0.3">
      <c r="A25" s="127">
        <v>3121</v>
      </c>
      <c r="B25" s="128" t="s">
        <v>167</v>
      </c>
      <c r="C25" s="129"/>
      <c r="D25" s="130">
        <v>653.16</v>
      </c>
      <c r="E25" s="131"/>
      <c r="F25" s="74"/>
      <c r="G25" s="98"/>
      <c r="H25" s="99"/>
      <c r="I25" s="99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</row>
    <row r="26" spans="1:36" ht="14.25" customHeight="1" x14ac:dyDescent="0.3">
      <c r="A26" s="123">
        <v>313</v>
      </c>
      <c r="B26" s="124" t="s">
        <v>99</v>
      </c>
      <c r="C26" s="117"/>
      <c r="D26" s="118">
        <v>1767</v>
      </c>
      <c r="E26" s="118"/>
      <c r="F26" s="74"/>
      <c r="G26" s="95"/>
      <c r="H26" s="96"/>
      <c r="I26" s="96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</row>
    <row r="27" spans="1:36" ht="14.25" customHeight="1" x14ac:dyDescent="0.3">
      <c r="A27" s="127">
        <v>3132</v>
      </c>
      <c r="B27" s="128" t="s">
        <v>100</v>
      </c>
      <c r="C27" s="129"/>
      <c r="D27" s="131">
        <v>1767.44</v>
      </c>
      <c r="E27" s="131"/>
      <c r="F27" s="74"/>
      <c r="G27" s="98"/>
      <c r="H27" s="99"/>
      <c r="I27" s="99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</row>
    <row r="28" spans="1:36" ht="14.25" customHeight="1" x14ac:dyDescent="0.3">
      <c r="A28" s="119">
        <v>32</v>
      </c>
      <c r="B28" s="120" t="s">
        <v>12</v>
      </c>
      <c r="C28" s="133">
        <v>915</v>
      </c>
      <c r="D28" s="134">
        <v>406</v>
      </c>
      <c r="E28" s="135">
        <f>SUM(D28/C28*100)</f>
        <v>44.371584699453557</v>
      </c>
      <c r="F28" s="74"/>
      <c r="G28" s="74"/>
      <c r="H28" s="93"/>
      <c r="I28" s="94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</row>
    <row r="29" spans="1:36" ht="14.25" customHeight="1" x14ac:dyDescent="0.3">
      <c r="A29" s="123">
        <v>321</v>
      </c>
      <c r="B29" s="124" t="s">
        <v>31</v>
      </c>
      <c r="C29" s="117"/>
      <c r="D29" s="132">
        <v>406</v>
      </c>
      <c r="E29" s="118"/>
      <c r="F29" s="74"/>
      <c r="G29" s="95"/>
      <c r="H29" s="96"/>
      <c r="I29" s="96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</row>
    <row r="30" spans="1:36" ht="15.75" customHeight="1" x14ac:dyDescent="0.3">
      <c r="A30" s="127" t="s">
        <v>168</v>
      </c>
      <c r="B30" s="128" t="s">
        <v>32</v>
      </c>
      <c r="C30" s="129"/>
      <c r="D30" s="130">
        <v>0</v>
      </c>
      <c r="E30" s="131"/>
      <c r="F30" s="74"/>
      <c r="G30" s="98"/>
      <c r="H30" s="71">
        <v>0</v>
      </c>
      <c r="I30" s="71">
        <v>0</v>
      </c>
      <c r="J30" s="71">
        <f>SUM(C30:G30)</f>
        <v>0</v>
      </c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 spans="1:36" ht="15.75" customHeight="1" x14ac:dyDescent="0.3">
      <c r="A31" s="127" t="s">
        <v>169</v>
      </c>
      <c r="B31" s="128" t="s">
        <v>101</v>
      </c>
      <c r="C31" s="129"/>
      <c r="D31" s="130">
        <v>406</v>
      </c>
      <c r="E31" s="131"/>
      <c r="F31" s="74"/>
      <c r="G31" s="98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 spans="1:36" ht="15.75" customHeight="1" x14ac:dyDescent="0.3">
      <c r="A32" s="127"/>
      <c r="B32" s="128"/>
      <c r="C32" s="129"/>
      <c r="D32" s="130"/>
      <c r="E32" s="131"/>
      <c r="F32" s="74"/>
      <c r="G32" s="98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 spans="1:26" ht="15.75" customHeight="1" x14ac:dyDescent="0.3">
      <c r="A33" s="154"/>
      <c r="B33" s="116" t="s">
        <v>234</v>
      </c>
      <c r="C33" s="140">
        <v>0</v>
      </c>
      <c r="D33" s="130"/>
      <c r="E33" s="131"/>
      <c r="F33" s="74"/>
      <c r="G33" s="98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ht="15.75" customHeight="1" x14ac:dyDescent="0.3">
      <c r="A34" s="115">
        <v>3</v>
      </c>
      <c r="B34" s="116" t="s">
        <v>4</v>
      </c>
      <c r="C34" s="140">
        <v>0</v>
      </c>
      <c r="D34" s="130"/>
      <c r="E34" s="131"/>
      <c r="F34" s="74"/>
      <c r="G34" s="98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 spans="1:26" ht="15.75" customHeight="1" x14ac:dyDescent="0.3">
      <c r="A35" s="119">
        <v>31</v>
      </c>
      <c r="B35" s="120" t="s">
        <v>5</v>
      </c>
      <c r="C35" s="140">
        <v>0</v>
      </c>
      <c r="D35" s="130"/>
      <c r="E35" s="131"/>
      <c r="F35" s="74"/>
      <c r="G35" s="98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 spans="1:26" ht="15.75" customHeight="1" x14ac:dyDescent="0.3">
      <c r="A36" s="123">
        <v>311</v>
      </c>
      <c r="B36" s="124" t="s">
        <v>166</v>
      </c>
      <c r="C36" s="129"/>
      <c r="D36" s="130"/>
      <c r="E36" s="131"/>
      <c r="F36" s="74"/>
      <c r="G36" s="98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 spans="1:26" ht="15.75" customHeight="1" x14ac:dyDescent="0.3">
      <c r="A37" s="127">
        <v>3111</v>
      </c>
      <c r="B37" s="128" t="s">
        <v>30</v>
      </c>
      <c r="C37" s="129"/>
      <c r="D37" s="130"/>
      <c r="E37" s="131"/>
      <c r="F37" s="74"/>
      <c r="G37" s="98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 spans="1:26" ht="15.75" customHeight="1" x14ac:dyDescent="0.3">
      <c r="A38" s="160"/>
      <c r="B38" s="161"/>
      <c r="C38" s="129"/>
      <c r="D38" s="130"/>
      <c r="E38" s="131"/>
      <c r="F38" s="74"/>
      <c r="G38" s="98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 spans="1:26" ht="15.75" customHeight="1" x14ac:dyDescent="0.3">
      <c r="A39" s="138"/>
      <c r="B39" s="139" t="s">
        <v>170</v>
      </c>
      <c r="C39" s="117">
        <f>+SUM(C40+C47)</f>
        <v>20075</v>
      </c>
      <c r="D39" s="118">
        <f>+SUM(D40+D47)</f>
        <v>11334</v>
      </c>
      <c r="E39" s="105">
        <f>SUM(D39/C39*100)</f>
        <v>56.458281444582816</v>
      </c>
      <c r="F39" s="74"/>
      <c r="G39" s="98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 spans="1:26" ht="15.75" customHeight="1" x14ac:dyDescent="0.3">
      <c r="A40" s="119">
        <v>31</v>
      </c>
      <c r="B40" s="120" t="s">
        <v>5</v>
      </c>
      <c r="C40" s="117">
        <v>19310</v>
      </c>
      <c r="D40" s="118">
        <f>+SUM(D41+D43+D45)</f>
        <v>10995</v>
      </c>
      <c r="E40" s="105">
        <f>SUM(D40/C40*100)</f>
        <v>56.939409632314863</v>
      </c>
      <c r="F40" s="74"/>
      <c r="G40" s="98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 spans="1:26" ht="15.75" customHeight="1" x14ac:dyDescent="0.3">
      <c r="A41" s="123">
        <v>311</v>
      </c>
      <c r="B41" s="124" t="s">
        <v>166</v>
      </c>
      <c r="C41" s="129"/>
      <c r="D41" s="131">
        <v>8968</v>
      </c>
      <c r="E41" s="131"/>
      <c r="F41" s="74"/>
      <c r="G41" s="98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 spans="1:26" ht="15.75" customHeight="1" x14ac:dyDescent="0.3">
      <c r="A42" s="127">
        <v>3111</v>
      </c>
      <c r="B42" s="128" t="s">
        <v>30</v>
      </c>
      <c r="C42" s="129"/>
      <c r="D42" s="131">
        <v>8968</v>
      </c>
      <c r="E42" s="131"/>
      <c r="F42" s="74"/>
      <c r="G42" s="98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ht="15.75" customHeight="1" x14ac:dyDescent="0.3">
      <c r="A43" s="123">
        <v>312</v>
      </c>
      <c r="B43" s="124" t="s">
        <v>167</v>
      </c>
      <c r="C43" s="140"/>
      <c r="D43" s="118">
        <v>547</v>
      </c>
      <c r="E43" s="131"/>
      <c r="F43" s="74"/>
      <c r="G43" s="98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 spans="1:26" ht="15.75" customHeight="1" x14ac:dyDescent="0.3">
      <c r="A44" s="127">
        <v>3121</v>
      </c>
      <c r="B44" s="128" t="s">
        <v>167</v>
      </c>
      <c r="C44" s="129"/>
      <c r="D44" s="131">
        <v>546.84</v>
      </c>
      <c r="E44" s="131"/>
      <c r="F44" s="74"/>
      <c r="G44" s="98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 spans="1:26" ht="15.75" customHeight="1" x14ac:dyDescent="0.3">
      <c r="A45" s="123">
        <v>313</v>
      </c>
      <c r="B45" s="124" t="s">
        <v>99</v>
      </c>
      <c r="C45" s="140"/>
      <c r="D45" s="118">
        <v>1480</v>
      </c>
      <c r="E45" s="105"/>
      <c r="F45" s="74"/>
      <c r="G45" s="98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 spans="1:26" ht="15.75" customHeight="1" x14ac:dyDescent="0.3">
      <c r="A46" s="127">
        <v>3132</v>
      </c>
      <c r="B46" s="128" t="s">
        <v>100</v>
      </c>
      <c r="C46" s="129"/>
      <c r="D46" s="131">
        <v>1480</v>
      </c>
      <c r="E46" s="131"/>
      <c r="F46" s="74"/>
      <c r="G46" s="98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 spans="1:26" ht="15.75" customHeight="1" x14ac:dyDescent="0.3">
      <c r="A47" s="119">
        <v>32</v>
      </c>
      <c r="B47" s="120" t="s">
        <v>12</v>
      </c>
      <c r="C47" s="140">
        <v>765</v>
      </c>
      <c r="D47" s="118">
        <v>339</v>
      </c>
      <c r="E47" s="131"/>
      <c r="F47" s="74"/>
      <c r="G47" s="98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 spans="1:26" ht="15.75" customHeight="1" x14ac:dyDescent="0.3">
      <c r="A48" s="123">
        <v>321</v>
      </c>
      <c r="B48" s="124" t="s">
        <v>31</v>
      </c>
      <c r="C48" s="140"/>
      <c r="D48" s="131">
        <v>339</v>
      </c>
      <c r="E48" s="105"/>
      <c r="F48" s="74"/>
      <c r="G48" s="98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spans="1:44" ht="15.75" customHeight="1" x14ac:dyDescent="0.3">
      <c r="A49" s="127" t="s">
        <v>168</v>
      </c>
      <c r="B49" s="128" t="s">
        <v>32</v>
      </c>
      <c r="C49" s="129"/>
      <c r="D49" s="131">
        <v>0</v>
      </c>
      <c r="E49" s="131"/>
      <c r="F49" s="74"/>
      <c r="G49" s="98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spans="1:44" ht="15.75" customHeight="1" x14ac:dyDescent="0.3">
      <c r="A50" s="127" t="s">
        <v>169</v>
      </c>
      <c r="B50" s="128" t="s">
        <v>101</v>
      </c>
      <c r="C50" s="129"/>
      <c r="D50" s="131">
        <v>339</v>
      </c>
      <c r="E50" s="131"/>
      <c r="F50" s="74"/>
      <c r="G50" s="98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spans="1:44" ht="15.75" customHeight="1" x14ac:dyDescent="0.3">
      <c r="A51" s="127"/>
      <c r="B51" s="128"/>
      <c r="C51" s="129"/>
      <c r="D51" s="131"/>
      <c r="E51" s="131"/>
      <c r="F51" s="74"/>
      <c r="G51" s="98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spans="1:44" ht="15.75" customHeight="1" x14ac:dyDescent="0.3">
      <c r="A52" s="154" t="s">
        <v>271</v>
      </c>
      <c r="B52" s="111" t="s">
        <v>233</v>
      </c>
      <c r="C52" s="156">
        <f>+SUM(C54+C58)</f>
        <v>3185</v>
      </c>
      <c r="D52" s="156">
        <v>2389</v>
      </c>
      <c r="E52" s="131"/>
      <c r="F52" s="74"/>
      <c r="G52" s="98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 spans="1:44" ht="15.75" customHeight="1" x14ac:dyDescent="0.3">
      <c r="A53" s="154"/>
      <c r="B53" s="116" t="s">
        <v>234</v>
      </c>
      <c r="C53" s="155"/>
      <c r="D53" s="156"/>
      <c r="E53" s="131"/>
      <c r="F53" s="74"/>
      <c r="G53" s="98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 spans="1:44" ht="15.75" customHeight="1" x14ac:dyDescent="0.3">
      <c r="A54" s="157">
        <v>32</v>
      </c>
      <c r="B54" s="158" t="s">
        <v>222</v>
      </c>
      <c r="C54" s="159">
        <v>367</v>
      </c>
      <c r="D54" s="145">
        <v>0</v>
      </c>
      <c r="E54" s="117">
        <f>(D54/C54)*100</f>
        <v>0</v>
      </c>
      <c r="F54" s="74"/>
      <c r="G54" s="98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 spans="1:44" ht="15.75" customHeight="1" x14ac:dyDescent="0.3">
      <c r="A55" s="160">
        <v>3222</v>
      </c>
      <c r="B55" s="161" t="s">
        <v>223</v>
      </c>
      <c r="C55" s="146"/>
      <c r="D55" s="146">
        <v>0</v>
      </c>
      <c r="E55" s="131"/>
      <c r="F55" s="74"/>
      <c r="G55" s="98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1:44" ht="15.75" customHeight="1" x14ac:dyDescent="0.3">
      <c r="A56" s="160"/>
      <c r="B56" s="161"/>
      <c r="C56" s="146"/>
      <c r="D56" s="146"/>
      <c r="E56" s="131"/>
      <c r="F56" s="74"/>
      <c r="G56" s="98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 spans="1:44" ht="15.75" customHeight="1" x14ac:dyDescent="0.3">
      <c r="A57" s="152"/>
      <c r="B57" s="116" t="s">
        <v>170</v>
      </c>
      <c r="C57" s="162"/>
      <c r="D57" s="162"/>
      <c r="E57" s="131"/>
      <c r="F57" s="74"/>
      <c r="G57" s="98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 spans="1:44" ht="15.75" customHeight="1" x14ac:dyDescent="0.3">
      <c r="A58" s="157">
        <v>32</v>
      </c>
      <c r="B58" s="158" t="s">
        <v>222</v>
      </c>
      <c r="C58" s="162">
        <v>2818</v>
      </c>
      <c r="D58" s="162">
        <v>2389</v>
      </c>
      <c r="E58" s="117">
        <f>(D58/C58)*100</f>
        <v>84.776437189496107</v>
      </c>
      <c r="F58" s="74"/>
      <c r="G58" s="98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 spans="1:44" ht="15.75" customHeight="1" x14ac:dyDescent="0.3">
      <c r="A59" s="160">
        <v>3222</v>
      </c>
      <c r="B59" s="161" t="s">
        <v>223</v>
      </c>
      <c r="C59" s="163"/>
      <c r="D59" s="163">
        <v>2389</v>
      </c>
      <c r="E59" s="131"/>
      <c r="F59" s="74"/>
      <c r="G59" s="98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 spans="1:44" ht="15.75" customHeight="1" x14ac:dyDescent="0.3">
      <c r="A60" s="160"/>
      <c r="B60" s="161"/>
      <c r="C60" s="163"/>
      <c r="D60" s="164"/>
      <c r="E60" s="131"/>
      <c r="F60" s="74"/>
      <c r="G60" s="98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 spans="1:44" ht="15.75" customHeight="1" x14ac:dyDescent="0.3">
      <c r="A61" s="127"/>
      <c r="B61" s="128"/>
      <c r="C61" s="129"/>
      <c r="D61" s="131"/>
      <c r="E61" s="131"/>
      <c r="F61" s="74"/>
      <c r="G61" s="98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 spans="1:44" s="186" customFormat="1" ht="15.75" customHeight="1" x14ac:dyDescent="0.3">
      <c r="A62" s="187" t="s">
        <v>232</v>
      </c>
      <c r="B62" s="188" t="s">
        <v>236</v>
      </c>
      <c r="C62" s="189">
        <f>+SUM(C63+C96+C104+C112)</f>
        <v>1576710</v>
      </c>
      <c r="D62" s="189">
        <f>+SUM(D63+D96+D104+D112)</f>
        <v>970272</v>
      </c>
      <c r="E62" s="189">
        <f>(D62/C62)*100</f>
        <v>61.537759004509383</v>
      </c>
      <c r="F62" s="190"/>
      <c r="G62" s="191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92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</row>
    <row r="63" spans="1:44" ht="15.75" customHeight="1" x14ac:dyDescent="0.3">
      <c r="A63" s="141" t="s">
        <v>205</v>
      </c>
      <c r="B63" s="139" t="s">
        <v>212</v>
      </c>
      <c r="C63" s="118">
        <f>+SUM(C64+C90)</f>
        <v>84410</v>
      </c>
      <c r="D63" s="118">
        <v>60851</v>
      </c>
      <c r="E63" s="118"/>
      <c r="F63" s="190"/>
      <c r="G63" s="191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92"/>
      <c r="W63" s="192"/>
      <c r="X63" s="192"/>
      <c r="Y63" s="192"/>
      <c r="Z63" s="192"/>
      <c r="AA63" s="193"/>
      <c r="AB63" s="193"/>
      <c r="AC63" s="193"/>
    </row>
    <row r="64" spans="1:44" ht="15.75" customHeight="1" x14ac:dyDescent="0.3">
      <c r="A64" s="142">
        <v>3</v>
      </c>
      <c r="B64" s="139" t="s">
        <v>4</v>
      </c>
      <c r="C64" s="118">
        <f>+SUM(C65+C91)</f>
        <v>84410</v>
      </c>
      <c r="D64" s="118">
        <f>+SUM(D65+D91)</f>
        <v>60850.659999999996</v>
      </c>
      <c r="E64" s="118"/>
      <c r="F64" s="74"/>
      <c r="G64" s="98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spans="1:26" ht="15.75" customHeight="1" x14ac:dyDescent="0.3">
      <c r="A65" s="143">
        <v>32</v>
      </c>
      <c r="B65" s="144" t="s">
        <v>12</v>
      </c>
      <c r="C65" s="118">
        <v>82910</v>
      </c>
      <c r="D65" s="118">
        <f>+SUM(D66+D70+D77+D86)</f>
        <v>60445.659999999996</v>
      </c>
      <c r="E65" s="117">
        <f>(D65/C65)*100</f>
        <v>72.905150162827155</v>
      </c>
      <c r="F65" s="74"/>
      <c r="G65" s="98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spans="1:26" ht="15.75" customHeight="1" x14ac:dyDescent="0.3">
      <c r="A66" s="123">
        <v>321</v>
      </c>
      <c r="B66" s="124" t="s">
        <v>31</v>
      </c>
      <c r="C66" s="118"/>
      <c r="D66" s="118">
        <f>+SUM(D67:D69)</f>
        <v>17100.46</v>
      </c>
      <c r="E66" s="117"/>
      <c r="F66" s="74"/>
      <c r="G66" s="98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spans="1:26" ht="15.75" customHeight="1" x14ac:dyDescent="0.3">
      <c r="A67" s="127">
        <v>3211</v>
      </c>
      <c r="B67" s="128" t="s">
        <v>32</v>
      </c>
      <c r="C67" s="131"/>
      <c r="D67" s="131">
        <v>7421.33</v>
      </c>
      <c r="E67" s="118"/>
      <c r="F67" s="74"/>
      <c r="G67" s="98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spans="1:26" ht="15.75" customHeight="1" x14ac:dyDescent="0.3">
      <c r="A68" s="127">
        <v>3212</v>
      </c>
      <c r="B68" s="128" t="s">
        <v>213</v>
      </c>
      <c r="C68" s="131"/>
      <c r="D68" s="131">
        <v>9254.1299999999992</v>
      </c>
      <c r="E68" s="118"/>
      <c r="F68" s="74"/>
      <c r="G68" s="98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 spans="1:26" ht="15.75" customHeight="1" x14ac:dyDescent="0.3">
      <c r="A69" s="127">
        <v>3213</v>
      </c>
      <c r="B69" s="128" t="s">
        <v>214</v>
      </c>
      <c r="C69" s="131"/>
      <c r="D69" s="131">
        <v>425</v>
      </c>
      <c r="E69" s="118"/>
      <c r="F69" s="74"/>
      <c r="G69" s="98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 spans="1:26" ht="15.75" customHeight="1" x14ac:dyDescent="0.3">
      <c r="A70" s="123">
        <v>322</v>
      </c>
      <c r="B70" s="124" t="s">
        <v>103</v>
      </c>
      <c r="C70" s="118"/>
      <c r="D70" s="118">
        <f>+SUM(D71:D76)</f>
        <v>15695.03</v>
      </c>
      <c r="E70" s="118"/>
      <c r="F70" s="74"/>
      <c r="G70" s="98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 spans="1:26" ht="15.75" customHeight="1" x14ac:dyDescent="0.3">
      <c r="A71" s="127" t="s">
        <v>173</v>
      </c>
      <c r="B71" s="128" t="s">
        <v>104</v>
      </c>
      <c r="C71" s="131"/>
      <c r="D71" s="131">
        <v>7093</v>
      </c>
      <c r="E71" s="118"/>
      <c r="F71" s="74"/>
      <c r="G71" s="98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 spans="1:26" ht="15.75" customHeight="1" x14ac:dyDescent="0.3">
      <c r="A72" s="127">
        <v>3222</v>
      </c>
      <c r="B72" s="128" t="s">
        <v>174</v>
      </c>
      <c r="C72" s="131"/>
      <c r="D72" s="131">
        <v>284</v>
      </c>
      <c r="E72" s="118"/>
      <c r="F72" s="74"/>
      <c r="G72" s="98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 spans="1:26" ht="15.75" customHeight="1" x14ac:dyDescent="0.3">
      <c r="A73" s="127">
        <v>3223</v>
      </c>
      <c r="B73" s="128" t="s">
        <v>106</v>
      </c>
      <c r="C73" s="131"/>
      <c r="D73" s="131">
        <v>8233</v>
      </c>
      <c r="E73" s="118"/>
      <c r="F73" s="74"/>
      <c r="G73" s="98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 spans="1:26" ht="15.75" customHeight="1" x14ac:dyDescent="0.3">
      <c r="A74" s="127">
        <v>3224</v>
      </c>
      <c r="B74" s="128" t="s">
        <v>215</v>
      </c>
      <c r="C74" s="131"/>
      <c r="D74" s="131">
        <v>52.78</v>
      </c>
      <c r="E74" s="118"/>
      <c r="F74" s="74"/>
      <c r="G74" s="98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 spans="1:26" ht="15.75" customHeight="1" x14ac:dyDescent="0.3">
      <c r="A75" s="127">
        <v>3225</v>
      </c>
      <c r="B75" s="128" t="s">
        <v>186</v>
      </c>
      <c r="C75" s="131"/>
      <c r="D75" s="131">
        <v>32.25</v>
      </c>
      <c r="E75" s="118"/>
      <c r="F75" s="74"/>
      <c r="G75" s="98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 spans="1:26" ht="15.75" customHeight="1" x14ac:dyDescent="0.3">
      <c r="A76" s="127">
        <v>3227</v>
      </c>
      <c r="B76" s="128" t="s">
        <v>269</v>
      </c>
      <c r="C76" s="131"/>
      <c r="D76" s="131">
        <v>0</v>
      </c>
      <c r="E76" s="118"/>
      <c r="F76" s="74"/>
      <c r="G76" s="98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 spans="1:26" ht="15.75" customHeight="1" x14ac:dyDescent="0.3">
      <c r="A77" s="123">
        <v>323</v>
      </c>
      <c r="B77" s="124" t="s">
        <v>109</v>
      </c>
      <c r="C77" s="118"/>
      <c r="D77" s="118">
        <f>+SUM(D78:D85)</f>
        <v>25417.67</v>
      </c>
      <c r="E77" s="118"/>
      <c r="F77" s="74"/>
      <c r="G77" s="98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 spans="1:26" ht="15.75" customHeight="1" x14ac:dyDescent="0.3">
      <c r="A78" s="127">
        <v>3231</v>
      </c>
      <c r="B78" s="128" t="s">
        <v>110</v>
      </c>
      <c r="C78" s="131"/>
      <c r="D78" s="131">
        <v>2962</v>
      </c>
      <c r="E78" s="118"/>
      <c r="F78" s="74"/>
      <c r="G78" s="98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 spans="1:26" ht="15.75" customHeight="1" x14ac:dyDescent="0.3">
      <c r="A79" s="127">
        <v>3232</v>
      </c>
      <c r="B79" s="128" t="s">
        <v>111</v>
      </c>
      <c r="C79" s="131"/>
      <c r="D79" s="131">
        <v>414</v>
      </c>
      <c r="E79" s="118"/>
      <c r="F79" s="74"/>
      <c r="G79" s="98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 spans="1:26" ht="15.75" customHeight="1" x14ac:dyDescent="0.3">
      <c r="A80" s="127">
        <v>3233</v>
      </c>
      <c r="B80" s="128" t="s">
        <v>216</v>
      </c>
      <c r="C80" s="131"/>
      <c r="D80" s="131">
        <v>730</v>
      </c>
      <c r="E80" s="118"/>
      <c r="F80" s="74"/>
      <c r="G80" s="98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 spans="1:26" ht="15.75" customHeight="1" x14ac:dyDescent="0.3">
      <c r="A81" s="127">
        <v>3234</v>
      </c>
      <c r="B81" s="128" t="s">
        <v>113</v>
      </c>
      <c r="C81" s="131"/>
      <c r="D81" s="131">
        <v>2260</v>
      </c>
      <c r="E81" s="118"/>
      <c r="F81" s="74"/>
      <c r="G81" s="98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 spans="1:26" ht="15.75" customHeight="1" x14ac:dyDescent="0.3">
      <c r="A82" s="127">
        <v>3235</v>
      </c>
      <c r="B82" s="128" t="s">
        <v>217</v>
      </c>
      <c r="C82" s="131"/>
      <c r="D82" s="131">
        <v>4679</v>
      </c>
      <c r="E82" s="118"/>
      <c r="F82" s="74"/>
      <c r="G82" s="98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 spans="1:26" ht="15.75" customHeight="1" x14ac:dyDescent="0.3">
      <c r="A83" s="127">
        <v>3236</v>
      </c>
      <c r="B83" s="128" t="s">
        <v>218</v>
      </c>
      <c r="C83" s="131"/>
      <c r="D83" s="131">
        <v>3344.67</v>
      </c>
      <c r="E83" s="118"/>
      <c r="F83" s="74"/>
      <c r="G83" s="98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 spans="1:26" ht="15.75" customHeight="1" x14ac:dyDescent="0.3">
      <c r="A84" s="127">
        <v>3238</v>
      </c>
      <c r="B84" s="128" t="s">
        <v>117</v>
      </c>
      <c r="C84" s="131"/>
      <c r="D84" s="131">
        <v>3519</v>
      </c>
      <c r="E84" s="118"/>
      <c r="F84" s="74"/>
      <c r="G84" s="98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 spans="1:26" ht="15.75" customHeight="1" x14ac:dyDescent="0.3">
      <c r="A85" s="127">
        <v>3239</v>
      </c>
      <c r="B85" s="128" t="s">
        <v>118</v>
      </c>
      <c r="C85" s="131"/>
      <c r="D85" s="131">
        <v>7509</v>
      </c>
      <c r="E85" s="118"/>
      <c r="F85" s="74"/>
      <c r="G85" s="98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 spans="1:26" ht="15.75" customHeight="1" x14ac:dyDescent="0.3">
      <c r="A86" s="123">
        <v>329</v>
      </c>
      <c r="B86" s="124" t="s">
        <v>126</v>
      </c>
      <c r="C86" s="118"/>
      <c r="D86" s="118">
        <f>+SUM(D87:D90)</f>
        <v>2232.5</v>
      </c>
      <c r="E86" s="118"/>
      <c r="F86" s="74"/>
      <c r="G86" s="98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 spans="1:26" ht="15.75" customHeight="1" x14ac:dyDescent="0.3">
      <c r="A87" s="127">
        <v>3292</v>
      </c>
      <c r="B87" s="128" t="s">
        <v>121</v>
      </c>
      <c r="C87" s="131"/>
      <c r="D87" s="131">
        <v>1026</v>
      </c>
      <c r="E87" s="118"/>
      <c r="F87" s="74"/>
      <c r="G87" s="98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 spans="1:26" ht="15.75" customHeight="1" x14ac:dyDescent="0.3">
      <c r="A88" s="127">
        <v>3294</v>
      </c>
      <c r="B88" s="128" t="s">
        <v>123</v>
      </c>
      <c r="C88" s="131"/>
      <c r="D88" s="131">
        <v>100</v>
      </c>
      <c r="E88" s="118"/>
      <c r="F88" s="74"/>
      <c r="G88" s="98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 spans="1:26" ht="15.75" customHeight="1" x14ac:dyDescent="0.3">
      <c r="A89" s="127">
        <v>3295</v>
      </c>
      <c r="B89" s="128" t="s">
        <v>124</v>
      </c>
      <c r="C89" s="131"/>
      <c r="D89" s="131">
        <v>1044</v>
      </c>
      <c r="E89" s="118"/>
      <c r="F89" s="74"/>
      <c r="G89" s="98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 spans="1:26" ht="15.75" customHeight="1" x14ac:dyDescent="0.3">
      <c r="A90" s="127">
        <v>3299</v>
      </c>
      <c r="B90" s="128" t="s">
        <v>126</v>
      </c>
      <c r="C90" s="131"/>
      <c r="D90" s="131">
        <v>62.5</v>
      </c>
      <c r="E90" s="118"/>
      <c r="F90" s="74"/>
      <c r="G90" s="98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 spans="1:26" ht="15.75" customHeight="1" x14ac:dyDescent="0.3">
      <c r="A91" s="123">
        <v>34</v>
      </c>
      <c r="B91" s="124" t="s">
        <v>208</v>
      </c>
      <c r="C91" s="118">
        <v>1500</v>
      </c>
      <c r="D91" s="118">
        <v>405</v>
      </c>
      <c r="E91" s="117">
        <f>(D91/C91)*100</f>
        <v>27</v>
      </c>
      <c r="F91" s="74"/>
      <c r="G91" s="98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 spans="1:26" ht="15.75" customHeight="1" x14ac:dyDescent="0.3">
      <c r="A92" s="123">
        <v>343</v>
      </c>
      <c r="B92" s="124" t="s">
        <v>128</v>
      </c>
      <c r="C92" s="118"/>
      <c r="D92" s="131">
        <v>405</v>
      </c>
      <c r="E92" s="117"/>
      <c r="F92" s="74"/>
      <c r="G92" s="98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 spans="1:26" ht="15.75" customHeight="1" x14ac:dyDescent="0.3">
      <c r="A93" s="127">
        <v>3431</v>
      </c>
      <c r="B93" s="128" t="s">
        <v>129</v>
      </c>
      <c r="C93" s="145"/>
      <c r="D93" s="131">
        <v>405</v>
      </c>
      <c r="E93" s="145"/>
      <c r="F93" s="74"/>
      <c r="G93" s="98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 spans="1:26" ht="15.75" customHeight="1" x14ac:dyDescent="0.3">
      <c r="A94" s="127"/>
      <c r="B94" s="128"/>
      <c r="C94" s="145"/>
      <c r="D94" s="131"/>
      <c r="E94" s="145"/>
      <c r="F94" s="74"/>
      <c r="G94" s="98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 spans="1:26" ht="15.75" customHeight="1" x14ac:dyDescent="0.3">
      <c r="A95" s="141" t="s">
        <v>263</v>
      </c>
      <c r="B95" s="139" t="s">
        <v>264</v>
      </c>
      <c r="C95" s="145"/>
      <c r="D95" s="146"/>
      <c r="E95" s="145"/>
      <c r="F95" s="74"/>
      <c r="G95" s="98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 spans="1:26" ht="15.75" customHeight="1" x14ac:dyDescent="0.3">
      <c r="A96" s="127"/>
      <c r="B96" s="124" t="s">
        <v>212</v>
      </c>
      <c r="C96" s="145">
        <v>17000</v>
      </c>
      <c r="D96" s="145">
        <v>4398</v>
      </c>
      <c r="E96" s="145"/>
      <c r="F96" s="74"/>
      <c r="G96" s="98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 spans="1:26" ht="15.75" customHeight="1" x14ac:dyDescent="0.3">
      <c r="A97" s="143">
        <v>32</v>
      </c>
      <c r="B97" s="144" t="s">
        <v>12</v>
      </c>
      <c r="C97" s="145">
        <v>17000</v>
      </c>
      <c r="D97" s="146">
        <f>+SUM(D98+D100)</f>
        <v>4398</v>
      </c>
      <c r="E97" s="117">
        <f>(D97/C97)*100</f>
        <v>25.870588235294118</v>
      </c>
      <c r="F97" s="74"/>
      <c r="G97" s="98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 spans="1:26" ht="15.75" customHeight="1" x14ac:dyDescent="0.3">
      <c r="A98" s="143">
        <v>322</v>
      </c>
      <c r="B98" s="124" t="s">
        <v>103</v>
      </c>
      <c r="C98" s="145"/>
      <c r="D98" s="145">
        <v>1710</v>
      </c>
      <c r="E98" s="117"/>
      <c r="F98" s="74"/>
      <c r="G98" s="98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 spans="1:26" ht="15.75" customHeight="1" x14ac:dyDescent="0.3">
      <c r="A99" s="196">
        <v>3224</v>
      </c>
      <c r="B99" s="128" t="s">
        <v>215</v>
      </c>
      <c r="C99" s="145"/>
      <c r="D99" s="146">
        <v>1710</v>
      </c>
      <c r="E99" s="117"/>
      <c r="F99" s="74"/>
      <c r="G99" s="98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 spans="1:26" ht="15.75" customHeight="1" x14ac:dyDescent="0.3">
      <c r="A100" s="123">
        <v>323</v>
      </c>
      <c r="B100" s="124" t="s">
        <v>109</v>
      </c>
      <c r="C100" s="145"/>
      <c r="D100" s="145">
        <v>2688</v>
      </c>
      <c r="E100" s="145"/>
      <c r="F100" s="74"/>
      <c r="G100" s="98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 spans="1:26" ht="15.75" customHeight="1" x14ac:dyDescent="0.3">
      <c r="A101" s="127">
        <v>3232</v>
      </c>
      <c r="B101" s="128" t="s">
        <v>270</v>
      </c>
      <c r="C101" s="145"/>
      <c r="D101" s="146">
        <v>2687.5</v>
      </c>
      <c r="E101" s="145"/>
      <c r="F101" s="74"/>
      <c r="G101" s="98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 spans="1:26" ht="15.75" customHeight="1" x14ac:dyDescent="0.3">
      <c r="A102" s="127"/>
      <c r="B102" s="128"/>
      <c r="C102" s="145"/>
      <c r="D102" s="146"/>
      <c r="E102" s="145"/>
      <c r="F102" s="74"/>
      <c r="G102" s="98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 spans="1:26" ht="15.75" customHeight="1" x14ac:dyDescent="0.3">
      <c r="A103" s="141" t="s">
        <v>265</v>
      </c>
      <c r="B103" s="124" t="s">
        <v>266</v>
      </c>
      <c r="C103" s="145"/>
      <c r="D103" s="146"/>
      <c r="E103" s="145"/>
      <c r="F103" s="74"/>
      <c r="G103" s="98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 spans="1:26" ht="15.75" customHeight="1" x14ac:dyDescent="0.3">
      <c r="A104" s="127"/>
      <c r="B104" s="124" t="s">
        <v>212</v>
      </c>
      <c r="C104" s="145">
        <f>+SUM(C105+C108)</f>
        <v>18500</v>
      </c>
      <c r="D104" s="145">
        <v>3000</v>
      </c>
      <c r="E104" s="145"/>
      <c r="F104" s="74"/>
      <c r="G104" s="98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 spans="1:26" ht="15.75" customHeight="1" x14ac:dyDescent="0.3">
      <c r="A105" s="152">
        <v>42</v>
      </c>
      <c r="B105" s="116" t="s">
        <v>179</v>
      </c>
      <c r="C105" s="117">
        <v>9000</v>
      </c>
      <c r="D105" s="118">
        <v>3000</v>
      </c>
      <c r="E105" s="117">
        <f>(D105/C105)*100</f>
        <v>33.333333333333329</v>
      </c>
      <c r="F105" s="74"/>
      <c r="G105" s="98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 spans="1:26" ht="15.75" customHeight="1" x14ac:dyDescent="0.3">
      <c r="A106" s="152">
        <v>422</v>
      </c>
      <c r="B106" s="116" t="s">
        <v>136</v>
      </c>
      <c r="C106" s="129"/>
      <c r="D106" s="137"/>
      <c r="E106" s="131"/>
      <c r="F106" s="74"/>
      <c r="G106" s="98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 spans="1:26" ht="15.75" customHeight="1" x14ac:dyDescent="0.3">
      <c r="A107" s="127">
        <v>4221</v>
      </c>
      <c r="B107" s="128" t="s">
        <v>239</v>
      </c>
      <c r="C107" s="129"/>
      <c r="D107" s="131">
        <v>3000</v>
      </c>
      <c r="E107" s="131"/>
      <c r="F107" s="74"/>
      <c r="G107" s="98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 spans="1:26" ht="15.75" customHeight="1" x14ac:dyDescent="0.3">
      <c r="A108" s="152">
        <v>45</v>
      </c>
      <c r="B108" s="116" t="s">
        <v>181</v>
      </c>
      <c r="C108" s="140">
        <v>9500</v>
      </c>
      <c r="D108" s="131"/>
      <c r="E108" s="117">
        <f>(D108/C108)*100</f>
        <v>0</v>
      </c>
      <c r="F108" s="74"/>
      <c r="G108" s="98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 spans="1:26" ht="15.75" customHeight="1" x14ac:dyDescent="0.3">
      <c r="A109" s="152">
        <v>451</v>
      </c>
      <c r="B109" s="116" t="s">
        <v>285</v>
      </c>
      <c r="C109" s="129"/>
      <c r="D109" s="131"/>
      <c r="E109" s="131"/>
      <c r="F109" s="74"/>
      <c r="G109" s="98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 spans="1:26" ht="15.75" customHeight="1" x14ac:dyDescent="0.3">
      <c r="A110" s="127"/>
      <c r="B110" s="128"/>
      <c r="C110" s="129"/>
      <c r="D110" s="131"/>
      <c r="E110" s="131"/>
      <c r="F110" s="74"/>
      <c r="G110" s="98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 spans="1:26" ht="15.75" customHeight="1" x14ac:dyDescent="0.3">
      <c r="A111" s="152"/>
      <c r="B111" s="116"/>
      <c r="C111" s="129"/>
      <c r="D111" s="137"/>
      <c r="E111" s="131"/>
      <c r="F111" s="74"/>
      <c r="G111" s="98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 spans="1:26" ht="15.75" customHeight="1" x14ac:dyDescent="0.3">
      <c r="A112" s="147"/>
      <c r="B112" s="147" t="s">
        <v>206</v>
      </c>
      <c r="C112" s="117">
        <f>+SUM(C113+C139)</f>
        <v>1456800</v>
      </c>
      <c r="D112" s="117">
        <f>+SUM(D113+D139)</f>
        <v>902023</v>
      </c>
      <c r="E112" s="117">
        <f>(D112/C112)*100</f>
        <v>61.918108182317411</v>
      </c>
      <c r="F112" s="74"/>
      <c r="G112" s="98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 spans="1:26" ht="15.75" customHeight="1" x14ac:dyDescent="0.3">
      <c r="A113" s="142">
        <v>3</v>
      </c>
      <c r="B113" s="139" t="s">
        <v>4</v>
      </c>
      <c r="C113" s="117">
        <f>+SUM(C114+C122+C137)</f>
        <v>1456300</v>
      </c>
      <c r="D113" s="117">
        <f>+SUM(D114+D122+D137)</f>
        <v>902023</v>
      </c>
      <c r="E113" s="117">
        <f>(D113/C113)*100</f>
        <v>61.939366888690515</v>
      </c>
      <c r="F113" s="74"/>
      <c r="G113" s="98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 spans="1:26" ht="15.75" customHeight="1" x14ac:dyDescent="0.3">
      <c r="A114" s="119">
        <v>31</v>
      </c>
      <c r="B114" s="120" t="s">
        <v>5</v>
      </c>
      <c r="C114" s="117">
        <v>1451000</v>
      </c>
      <c r="D114" s="117">
        <f>+SUM(D115+D118+D120)</f>
        <v>900646</v>
      </c>
      <c r="E114" s="117">
        <f>(D114/C114)*100</f>
        <v>62.07070985527222</v>
      </c>
      <c r="F114" s="74"/>
      <c r="G114" s="98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 spans="1:26" ht="15.75" customHeight="1" x14ac:dyDescent="0.3">
      <c r="A115" s="123">
        <v>311</v>
      </c>
      <c r="B115" s="124" t="s">
        <v>166</v>
      </c>
      <c r="C115" s="117"/>
      <c r="D115" s="117">
        <f>+SUM(D116:D117)</f>
        <v>754840</v>
      </c>
      <c r="E115" s="117"/>
      <c r="F115" s="74"/>
      <c r="G115" s="98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 spans="1:26" ht="15.75" customHeight="1" x14ac:dyDescent="0.3">
      <c r="A116" s="127">
        <v>3111</v>
      </c>
      <c r="B116" s="128" t="s">
        <v>30</v>
      </c>
      <c r="C116" s="148"/>
      <c r="D116" s="148">
        <v>730189</v>
      </c>
      <c r="E116" s="117"/>
      <c r="F116" s="74"/>
      <c r="G116" s="98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 spans="1:26" ht="15.75" customHeight="1" x14ac:dyDescent="0.3">
      <c r="A117" s="127">
        <v>3113</v>
      </c>
      <c r="B117" s="128" t="s">
        <v>281</v>
      </c>
      <c r="C117" s="148"/>
      <c r="D117" s="148">
        <v>24651</v>
      </c>
      <c r="E117" s="117"/>
      <c r="F117" s="74"/>
      <c r="G117" s="98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 spans="1:26" ht="15.75" customHeight="1" x14ac:dyDescent="0.3">
      <c r="A118" s="123">
        <v>312</v>
      </c>
      <c r="B118" s="124" t="s">
        <v>167</v>
      </c>
      <c r="C118" s="148"/>
      <c r="D118" s="117">
        <v>23685</v>
      </c>
      <c r="E118" s="117"/>
      <c r="F118" s="74"/>
      <c r="G118" s="98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 spans="1:26" ht="15.75" customHeight="1" x14ac:dyDescent="0.3">
      <c r="A119" s="127">
        <v>3121</v>
      </c>
      <c r="B119" s="128" t="s">
        <v>167</v>
      </c>
      <c r="C119" s="148"/>
      <c r="D119" s="148">
        <v>23685</v>
      </c>
      <c r="E119" s="117"/>
      <c r="F119" s="74"/>
      <c r="G119" s="98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 spans="1:26" ht="15.75" customHeight="1" x14ac:dyDescent="0.3">
      <c r="A120" s="123">
        <v>313</v>
      </c>
      <c r="B120" s="124" t="s">
        <v>99</v>
      </c>
      <c r="C120" s="117"/>
      <c r="D120" s="117">
        <v>122121</v>
      </c>
      <c r="E120" s="117"/>
      <c r="F120" s="74"/>
      <c r="G120" s="98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 spans="1:26" ht="15.75" customHeight="1" x14ac:dyDescent="0.3">
      <c r="A121" s="127">
        <v>3132</v>
      </c>
      <c r="B121" s="128" t="s">
        <v>100</v>
      </c>
      <c r="C121" s="148"/>
      <c r="D121" s="148">
        <v>122121</v>
      </c>
      <c r="E121" s="117"/>
      <c r="F121" s="74"/>
      <c r="G121" s="98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 spans="1:26" ht="15.75" customHeight="1" x14ac:dyDescent="0.3">
      <c r="A122" s="143">
        <v>32</v>
      </c>
      <c r="B122" s="144" t="s">
        <v>12</v>
      </c>
      <c r="C122" s="133">
        <v>5200</v>
      </c>
      <c r="D122" s="133">
        <f>+SUM(D123+D132)</f>
        <v>1377</v>
      </c>
      <c r="E122" s="117">
        <f>(D122/C122)*100</f>
        <v>26.48076923076923</v>
      </c>
      <c r="F122" s="74"/>
      <c r="G122" s="98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 spans="1:26" ht="15.75" customHeight="1" x14ac:dyDescent="0.3">
      <c r="A123" s="123">
        <v>321</v>
      </c>
      <c r="B123" s="124" t="s">
        <v>31</v>
      </c>
      <c r="C123" s="149"/>
      <c r="D123" s="149">
        <v>239</v>
      </c>
      <c r="E123" s="118"/>
      <c r="F123" s="74"/>
      <c r="G123" s="98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 spans="1:26" ht="15.75" customHeight="1" x14ac:dyDescent="0.3">
      <c r="A124" s="127">
        <v>3211</v>
      </c>
      <c r="B124" s="128" t="s">
        <v>32</v>
      </c>
      <c r="C124" s="150"/>
      <c r="D124" s="150">
        <v>239</v>
      </c>
      <c r="E124" s="118"/>
      <c r="F124" s="74"/>
      <c r="G124" s="98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 spans="1:26" ht="15.75" customHeight="1" x14ac:dyDescent="0.3">
      <c r="A125" s="123">
        <v>322</v>
      </c>
      <c r="B125" s="124" t="s">
        <v>103</v>
      </c>
      <c r="C125" s="118"/>
      <c r="D125" s="118">
        <v>0</v>
      </c>
      <c r="E125" s="118"/>
      <c r="F125" s="74"/>
      <c r="G125" s="98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 spans="1:26" ht="15.75" customHeight="1" x14ac:dyDescent="0.3">
      <c r="A126" s="127" t="s">
        <v>173</v>
      </c>
      <c r="B126" s="128" t="s">
        <v>104</v>
      </c>
      <c r="C126" s="131"/>
      <c r="D126" s="131"/>
      <c r="E126" s="118"/>
      <c r="F126" s="74"/>
      <c r="G126" s="98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 spans="1:26" ht="15.75" customHeight="1" x14ac:dyDescent="0.3">
      <c r="A127" s="123">
        <v>323</v>
      </c>
      <c r="B127" s="124" t="s">
        <v>109</v>
      </c>
      <c r="C127" s="131"/>
      <c r="D127" s="131"/>
      <c r="E127" s="118"/>
      <c r="F127" s="74"/>
      <c r="G127" s="98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 spans="1:26" ht="15.75" customHeight="1" x14ac:dyDescent="0.3">
      <c r="A128" s="127">
        <v>3231</v>
      </c>
      <c r="B128" s="128" t="s">
        <v>110</v>
      </c>
      <c r="C128" s="131"/>
      <c r="D128" s="131"/>
      <c r="E128" s="118"/>
      <c r="F128" s="74"/>
      <c r="G128" s="98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 spans="1:56" ht="15.75" customHeight="1" x14ac:dyDescent="0.3">
      <c r="A129" s="127">
        <v>3236</v>
      </c>
      <c r="B129" s="128" t="s">
        <v>207</v>
      </c>
      <c r="C129" s="131"/>
      <c r="D129" s="131"/>
      <c r="E129" s="118"/>
      <c r="F129" s="74"/>
      <c r="G129" s="98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 spans="1:56" ht="15.75" customHeight="1" x14ac:dyDescent="0.3">
      <c r="A130" s="123">
        <v>324</v>
      </c>
      <c r="B130" s="124" t="s">
        <v>119</v>
      </c>
      <c r="C130" s="131"/>
      <c r="D130" s="118"/>
      <c r="E130" s="118"/>
      <c r="F130" s="74"/>
      <c r="G130" s="98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 spans="1:56" ht="15.75" customHeight="1" x14ac:dyDescent="0.3">
      <c r="A131" s="127">
        <v>3241</v>
      </c>
      <c r="B131" s="128" t="s">
        <v>119</v>
      </c>
      <c r="C131" s="131"/>
      <c r="D131" s="131"/>
      <c r="E131" s="118"/>
      <c r="F131" s="74"/>
      <c r="G131" s="98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 spans="1:56" ht="15.75" customHeight="1" x14ac:dyDescent="0.3">
      <c r="A132" s="123">
        <v>329</v>
      </c>
      <c r="B132" s="124" t="s">
        <v>126</v>
      </c>
      <c r="C132" s="131"/>
      <c r="D132" s="118">
        <v>1138</v>
      </c>
      <c r="E132" s="118"/>
      <c r="F132" s="74"/>
      <c r="G132" s="98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 spans="1:56" ht="15.75" customHeight="1" x14ac:dyDescent="0.3">
      <c r="A133" s="127">
        <v>3295</v>
      </c>
      <c r="B133" s="128" t="s">
        <v>124</v>
      </c>
      <c r="C133" s="131"/>
      <c r="D133" s="131">
        <v>1138</v>
      </c>
      <c r="E133" s="118"/>
      <c r="F133" s="74"/>
      <c r="G133" s="98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 spans="1:56" ht="15.75" customHeight="1" x14ac:dyDescent="0.3">
      <c r="A134" s="127">
        <v>3296</v>
      </c>
      <c r="B134" s="128" t="s">
        <v>125</v>
      </c>
      <c r="C134" s="131"/>
      <c r="D134" s="131">
        <v>0</v>
      </c>
      <c r="E134" s="118"/>
      <c r="F134" s="74"/>
      <c r="G134" s="98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 spans="1:56" ht="15.75" customHeight="1" x14ac:dyDescent="0.3">
      <c r="A135" s="123">
        <v>324</v>
      </c>
      <c r="B135" s="124" t="s">
        <v>194</v>
      </c>
      <c r="C135" s="118"/>
      <c r="D135" s="118">
        <v>0</v>
      </c>
      <c r="E135" s="118"/>
      <c r="F135" s="74"/>
      <c r="G135" s="98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 spans="1:56" ht="15.75" customHeight="1" x14ac:dyDescent="0.3">
      <c r="A136" s="127">
        <v>3241</v>
      </c>
      <c r="B136" s="128" t="s">
        <v>194</v>
      </c>
      <c r="C136" s="131"/>
      <c r="D136" s="131">
        <v>0</v>
      </c>
      <c r="E136" s="118"/>
      <c r="F136" s="74"/>
      <c r="G136" s="98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 spans="1:56" ht="15.75" customHeight="1" x14ac:dyDescent="0.3">
      <c r="A137" s="123">
        <v>34</v>
      </c>
      <c r="B137" s="124" t="s">
        <v>208</v>
      </c>
      <c r="C137" s="118">
        <v>100</v>
      </c>
      <c r="D137" s="118">
        <v>0</v>
      </c>
      <c r="E137" s="117">
        <f>(D137/C137)*100</f>
        <v>0</v>
      </c>
      <c r="F137" s="74"/>
      <c r="G137" s="98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 spans="1:56" ht="15.75" customHeight="1" x14ac:dyDescent="0.3">
      <c r="A138" s="127">
        <v>3433</v>
      </c>
      <c r="B138" s="128" t="s">
        <v>209</v>
      </c>
      <c r="C138" s="131"/>
      <c r="D138" s="131">
        <v>0</v>
      </c>
      <c r="E138" s="118"/>
      <c r="F138" s="74"/>
      <c r="G138" s="98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 spans="1:56" ht="15.75" customHeight="1" x14ac:dyDescent="0.3">
      <c r="A139" s="152">
        <v>42</v>
      </c>
      <c r="B139" s="116" t="s">
        <v>179</v>
      </c>
      <c r="C139" s="118">
        <v>500</v>
      </c>
      <c r="D139" s="118">
        <v>0</v>
      </c>
      <c r="E139" s="118"/>
      <c r="F139" s="74"/>
      <c r="G139" s="98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 spans="1:56" ht="15.75" customHeight="1" x14ac:dyDescent="0.3">
      <c r="A140" s="123">
        <v>424</v>
      </c>
      <c r="B140" s="124" t="s">
        <v>204</v>
      </c>
      <c r="C140" s="131"/>
      <c r="D140" s="118">
        <v>0</v>
      </c>
      <c r="E140" s="131"/>
      <c r="F140" s="74"/>
      <c r="G140" s="98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 spans="1:56" ht="15.75" customHeight="1" x14ac:dyDescent="0.3">
      <c r="A141" s="127">
        <v>4241</v>
      </c>
      <c r="B141" s="153" t="s">
        <v>180</v>
      </c>
      <c r="C141" s="131">
        <v>0</v>
      </c>
      <c r="D141" s="131">
        <v>0</v>
      </c>
      <c r="E141" s="131"/>
      <c r="F141" s="74"/>
      <c r="G141" s="98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 spans="1:56" ht="15.75" customHeight="1" x14ac:dyDescent="0.3">
      <c r="A142" s="127"/>
      <c r="B142" s="153"/>
      <c r="C142" s="131"/>
      <c r="D142" s="131"/>
      <c r="E142" s="131"/>
      <c r="F142" s="74"/>
      <c r="G142" s="98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192"/>
      <c r="Y142" s="192"/>
      <c r="Z142" s="192"/>
      <c r="AA142" s="193"/>
      <c r="AB142" s="193"/>
      <c r="AC142" s="193"/>
      <c r="AD142" s="193"/>
      <c r="AE142" s="193"/>
      <c r="AF142" s="193"/>
      <c r="AG142" s="193"/>
      <c r="AH142" s="193"/>
      <c r="AI142" s="193"/>
      <c r="AJ142" s="193"/>
      <c r="AK142" s="193"/>
      <c r="AL142" s="193"/>
      <c r="AM142" s="193"/>
      <c r="AN142" s="193"/>
      <c r="AO142" s="193"/>
      <c r="AP142" s="193"/>
      <c r="AQ142" s="193"/>
      <c r="AR142" s="193"/>
      <c r="AS142" s="193"/>
      <c r="AT142" s="193"/>
      <c r="AU142" s="193"/>
      <c r="AV142" s="193"/>
      <c r="AW142" s="193"/>
      <c r="AX142" s="193"/>
      <c r="AY142" s="193"/>
      <c r="AZ142" s="193"/>
      <c r="BA142" s="193"/>
      <c r="BB142" s="193"/>
      <c r="BC142" s="193"/>
      <c r="BD142" s="193"/>
    </row>
    <row r="143" spans="1:56" ht="15.75" customHeight="1" x14ac:dyDescent="0.3">
      <c r="A143" s="160"/>
      <c r="B143" s="161"/>
      <c r="C143" s="129"/>
      <c r="D143" s="130"/>
      <c r="E143" s="131"/>
      <c r="F143" s="74"/>
      <c r="G143" s="98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192"/>
      <c r="Y143" s="192"/>
      <c r="Z143" s="192"/>
      <c r="AA143" s="193"/>
      <c r="AB143" s="193"/>
      <c r="AC143" s="193"/>
      <c r="AD143" s="193"/>
      <c r="AE143" s="193"/>
      <c r="AF143" s="193"/>
      <c r="AG143" s="193"/>
      <c r="AH143" s="193"/>
      <c r="AI143" s="193"/>
      <c r="AJ143" s="193"/>
      <c r="AK143" s="193"/>
      <c r="AL143" s="193"/>
      <c r="AM143" s="193"/>
      <c r="AN143" s="193"/>
      <c r="AO143" s="193"/>
      <c r="AP143" s="193"/>
      <c r="AQ143" s="193"/>
      <c r="AR143" s="193"/>
      <c r="AS143" s="193"/>
      <c r="AT143" s="193"/>
      <c r="AU143" s="193"/>
      <c r="AV143" s="193"/>
      <c r="AW143" s="193"/>
      <c r="AX143" s="193"/>
      <c r="AY143" s="193"/>
      <c r="AZ143" s="193"/>
      <c r="BA143" s="193"/>
      <c r="BB143" s="193"/>
      <c r="BC143" s="193"/>
      <c r="BD143" s="193"/>
    </row>
    <row r="144" spans="1:56" s="186" customFormat="1" ht="15.75" customHeight="1" x14ac:dyDescent="0.3">
      <c r="A144" s="187" t="s">
        <v>230</v>
      </c>
      <c r="B144" s="188" t="s">
        <v>237</v>
      </c>
      <c r="C144" s="189">
        <f>+SUM(C145+C154+C161+C200+C240+C248+C253+C270+C314+C365+C371)</f>
        <v>111983</v>
      </c>
      <c r="D144" s="189">
        <f>+SUM(D145+D161+D200+D239+D248+D254+D270+D314+D365+D371)</f>
        <v>94936.7</v>
      </c>
      <c r="E144" s="189">
        <f>(D144/C144)*100</f>
        <v>84.777778769991869</v>
      </c>
      <c r="F144" s="190"/>
      <c r="G144" s="191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3"/>
      <c r="AB144" s="193"/>
      <c r="AC144" s="193"/>
      <c r="AD144" s="193"/>
      <c r="AE144" s="193"/>
      <c r="AF144" s="193"/>
      <c r="AG144" s="193"/>
      <c r="AH144" s="193"/>
      <c r="AI144" s="193"/>
      <c r="AJ144" s="193"/>
      <c r="AK144" s="193"/>
      <c r="AL144" s="193"/>
      <c r="AM144" s="193"/>
      <c r="AN144" s="193"/>
      <c r="AO144" s="193"/>
      <c r="AP144" s="193"/>
      <c r="AQ144" s="193"/>
      <c r="AR144" s="193"/>
      <c r="AS144" s="193"/>
      <c r="AT144" s="193"/>
      <c r="AU144" s="193"/>
      <c r="AV144" s="193"/>
      <c r="AW144" s="193"/>
      <c r="AX144" s="193"/>
      <c r="AY144" s="193"/>
      <c r="AZ144" s="193"/>
      <c r="BA144" s="193"/>
      <c r="BB144" s="193"/>
      <c r="BC144" s="193"/>
      <c r="BD144" s="193"/>
    </row>
    <row r="145" spans="1:26" ht="15.75" customHeight="1" x14ac:dyDescent="0.3">
      <c r="A145" s="123" t="s">
        <v>219</v>
      </c>
      <c r="B145" s="139" t="s">
        <v>220</v>
      </c>
      <c r="C145" s="145">
        <v>1000</v>
      </c>
      <c r="D145" s="145">
        <v>0</v>
      </c>
      <c r="E145" s="131"/>
      <c r="F145" s="74"/>
      <c r="G145" s="98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 spans="1:26" ht="15.75" customHeight="1" x14ac:dyDescent="0.3">
      <c r="A146" s="142">
        <v>3</v>
      </c>
      <c r="B146" s="139" t="s">
        <v>4</v>
      </c>
      <c r="C146" s="145">
        <v>1000</v>
      </c>
      <c r="D146" s="145">
        <v>0</v>
      </c>
      <c r="E146" s="131"/>
      <c r="F146" s="74"/>
      <c r="G146" s="98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 spans="1:26" ht="15.75" customHeight="1" x14ac:dyDescent="0.3">
      <c r="A147" s="143">
        <v>32</v>
      </c>
      <c r="B147" s="144" t="s">
        <v>12</v>
      </c>
      <c r="C147" s="145">
        <v>1000</v>
      </c>
      <c r="D147" s="145">
        <v>0</v>
      </c>
      <c r="E147" s="117">
        <f>(D147/C147)*100</f>
        <v>0</v>
      </c>
      <c r="F147" s="74"/>
      <c r="G147" s="98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 spans="1:26" ht="15.75" customHeight="1" x14ac:dyDescent="0.3">
      <c r="A148" s="123">
        <v>323</v>
      </c>
      <c r="B148" s="124" t="s">
        <v>109</v>
      </c>
      <c r="C148" s="145"/>
      <c r="D148" s="145">
        <v>0</v>
      </c>
      <c r="E148" s="131"/>
      <c r="F148" s="74"/>
      <c r="G148" s="98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 spans="1:26" ht="15.75" customHeight="1" x14ac:dyDescent="0.3">
      <c r="A149" s="127">
        <v>3231</v>
      </c>
      <c r="B149" s="128" t="s">
        <v>110</v>
      </c>
      <c r="C149" s="145"/>
      <c r="D149" s="146">
        <v>0</v>
      </c>
      <c r="E149" s="131"/>
      <c r="F149" s="74"/>
      <c r="G149" s="98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 spans="1:26" ht="15.75" customHeight="1" x14ac:dyDescent="0.3">
      <c r="A150" s="127">
        <v>3235</v>
      </c>
      <c r="B150" s="128" t="s">
        <v>221</v>
      </c>
      <c r="C150" s="145"/>
      <c r="D150" s="146">
        <v>0</v>
      </c>
      <c r="E150" s="131"/>
      <c r="F150" s="74"/>
      <c r="G150" s="98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 spans="1:26" ht="15.75" customHeight="1" x14ac:dyDescent="0.3">
      <c r="A151" s="123">
        <v>329</v>
      </c>
      <c r="B151" s="124" t="s">
        <v>126</v>
      </c>
      <c r="C151" s="145"/>
      <c r="D151" s="145">
        <v>0</v>
      </c>
      <c r="E151" s="131"/>
      <c r="F151" s="74"/>
      <c r="G151" s="98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 spans="1:26" ht="15.75" customHeight="1" x14ac:dyDescent="0.3">
      <c r="A152" s="127">
        <v>3293</v>
      </c>
      <c r="B152" s="128" t="s">
        <v>122</v>
      </c>
      <c r="C152" s="145"/>
      <c r="D152" s="146">
        <v>0</v>
      </c>
      <c r="E152" s="131"/>
      <c r="F152" s="74"/>
      <c r="G152" s="98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 spans="1:26" ht="15.75" customHeight="1" x14ac:dyDescent="0.3">
      <c r="A153" s="127"/>
      <c r="B153" s="128"/>
      <c r="C153" s="145"/>
      <c r="D153" s="146"/>
      <c r="E153" s="131"/>
      <c r="F153" s="74"/>
      <c r="G153" s="98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 spans="1:26" ht="15.75" customHeight="1" x14ac:dyDescent="0.3">
      <c r="A154" s="123" t="s">
        <v>224</v>
      </c>
      <c r="B154" s="139" t="s">
        <v>286</v>
      </c>
      <c r="C154" s="145">
        <v>750</v>
      </c>
      <c r="D154" s="146"/>
      <c r="E154" s="131"/>
      <c r="F154" s="74"/>
      <c r="G154" s="98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 spans="1:26" ht="15.75" customHeight="1" x14ac:dyDescent="0.3">
      <c r="A155" s="142">
        <v>3</v>
      </c>
      <c r="B155" s="139" t="s">
        <v>4</v>
      </c>
      <c r="C155" s="145">
        <v>750</v>
      </c>
      <c r="D155" s="146"/>
      <c r="E155" s="131"/>
      <c r="F155" s="74"/>
      <c r="G155" s="98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 spans="1:26" ht="15.75" customHeight="1" x14ac:dyDescent="0.3">
      <c r="A156" s="143">
        <v>32</v>
      </c>
      <c r="B156" s="144" t="s">
        <v>12</v>
      </c>
      <c r="C156" s="145">
        <v>750</v>
      </c>
      <c r="D156" s="146"/>
      <c r="E156" s="131"/>
      <c r="F156" s="74"/>
      <c r="G156" s="98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 spans="1:26" ht="15.75" customHeight="1" x14ac:dyDescent="0.3">
      <c r="A157" s="123">
        <v>323</v>
      </c>
      <c r="B157" s="124" t="s">
        <v>109</v>
      </c>
      <c r="C157" s="145"/>
      <c r="D157" s="146"/>
      <c r="E157" s="131"/>
      <c r="F157" s="74"/>
      <c r="G157" s="98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 spans="1:26" ht="15.75" customHeight="1" x14ac:dyDescent="0.3">
      <c r="A158" s="127">
        <v>3231</v>
      </c>
      <c r="B158" s="128" t="s">
        <v>110</v>
      </c>
      <c r="C158" s="145"/>
      <c r="D158" s="146"/>
      <c r="E158" s="131"/>
      <c r="F158" s="74"/>
      <c r="G158" s="98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5.75" customHeight="1" x14ac:dyDescent="0.3">
      <c r="A159" s="127">
        <v>3235</v>
      </c>
      <c r="B159" s="128" t="s">
        <v>221</v>
      </c>
      <c r="C159" s="145"/>
      <c r="D159" s="146"/>
      <c r="E159" s="131"/>
      <c r="F159" s="74"/>
      <c r="G159" s="98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 spans="1:26" ht="15.75" customHeight="1" x14ac:dyDescent="0.3">
      <c r="A160" s="127"/>
      <c r="B160" s="128"/>
      <c r="C160" s="129"/>
      <c r="D160" s="137"/>
      <c r="E160" s="131"/>
      <c r="F160" s="74"/>
      <c r="G160" s="98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5.75" customHeight="1" x14ac:dyDescent="0.3">
      <c r="A161" s="123" t="s">
        <v>224</v>
      </c>
      <c r="B161" s="179" t="s">
        <v>238</v>
      </c>
      <c r="C161" s="117">
        <f>+SUM(C162+C195)</f>
        <v>10000</v>
      </c>
      <c r="D161" s="117">
        <f>+SUM(D162+D195)</f>
        <v>9374</v>
      </c>
      <c r="E161" s="117">
        <f>(D161/C161)*100</f>
        <v>93.74</v>
      </c>
      <c r="F161" s="74"/>
      <c r="G161" s="98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 spans="1:26" ht="15.75" customHeight="1" x14ac:dyDescent="0.3">
      <c r="A162" s="152">
        <v>3</v>
      </c>
      <c r="B162" s="116" t="s">
        <v>4</v>
      </c>
      <c r="C162" s="162">
        <f>+SUM(C163+C169+C191+C193)</f>
        <v>10000</v>
      </c>
      <c r="D162" s="162">
        <f>+SUM(D163+D169+D191+D193)</f>
        <v>9374</v>
      </c>
      <c r="E162" s="117">
        <f>(D162/C162)*100</f>
        <v>93.74</v>
      </c>
      <c r="F162" s="74"/>
      <c r="G162" s="98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 spans="1:26" ht="15.75" customHeight="1" x14ac:dyDescent="0.3">
      <c r="A163" s="166">
        <v>31</v>
      </c>
      <c r="B163" s="167" t="s">
        <v>5</v>
      </c>
      <c r="C163" s="165">
        <v>0</v>
      </c>
      <c r="D163" s="165">
        <f>+SUM(D164+D167)</f>
        <v>0</v>
      </c>
      <c r="E163" s="117"/>
      <c r="F163" s="74"/>
      <c r="G163" s="98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 spans="1:26" ht="15.75" customHeight="1" x14ac:dyDescent="0.3">
      <c r="A164" s="152">
        <v>311</v>
      </c>
      <c r="B164" s="116" t="s">
        <v>166</v>
      </c>
      <c r="C164" s="162"/>
      <c r="D164" s="162">
        <v>0</v>
      </c>
      <c r="E164" s="165"/>
      <c r="F164" s="74"/>
      <c r="G164" s="98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 spans="1:26" ht="15.75" customHeight="1" x14ac:dyDescent="0.3">
      <c r="A165" s="168">
        <v>3111</v>
      </c>
      <c r="B165" s="153" t="s">
        <v>30</v>
      </c>
      <c r="C165" s="163"/>
      <c r="D165" s="163">
        <v>0</v>
      </c>
      <c r="E165" s="165"/>
      <c r="F165" s="74"/>
      <c r="G165" s="98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 spans="1:26" ht="15.75" customHeight="1" x14ac:dyDescent="0.3">
      <c r="A166" s="168">
        <v>3121</v>
      </c>
      <c r="B166" s="128" t="s">
        <v>167</v>
      </c>
      <c r="C166" s="163"/>
      <c r="D166" s="163"/>
      <c r="E166" s="165"/>
      <c r="F166" s="74"/>
      <c r="G166" s="98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 spans="1:26" ht="15.75" customHeight="1" x14ac:dyDescent="0.3">
      <c r="A167" s="152">
        <v>313</v>
      </c>
      <c r="B167" s="124" t="s">
        <v>99</v>
      </c>
      <c r="C167" s="162"/>
      <c r="D167" s="162">
        <v>0</v>
      </c>
      <c r="E167" s="165"/>
      <c r="F167" s="74"/>
      <c r="G167" s="98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 spans="1:26" ht="15.75" customHeight="1" x14ac:dyDescent="0.3">
      <c r="A168" s="168">
        <v>3132</v>
      </c>
      <c r="B168" s="128" t="s">
        <v>100</v>
      </c>
      <c r="C168" s="163"/>
      <c r="D168" s="163">
        <v>0</v>
      </c>
      <c r="E168" s="165"/>
      <c r="F168" s="74"/>
      <c r="G168" s="98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 spans="1:26" ht="15.75" customHeight="1" x14ac:dyDescent="0.3">
      <c r="A169" s="166">
        <v>32</v>
      </c>
      <c r="B169" s="167" t="s">
        <v>12</v>
      </c>
      <c r="C169" s="165">
        <v>10000</v>
      </c>
      <c r="D169" s="165">
        <f>+SUM(D170+D178+D186+D189)</f>
        <v>9374</v>
      </c>
      <c r="E169" s="117">
        <f>(D169/C169)*100</f>
        <v>93.74</v>
      </c>
      <c r="F169" s="74"/>
      <c r="G169" s="98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 spans="1:26" ht="15.75" customHeight="1" x14ac:dyDescent="0.3">
      <c r="A170" s="166">
        <v>321</v>
      </c>
      <c r="B170" s="167" t="s">
        <v>31</v>
      </c>
      <c r="C170" s="165"/>
      <c r="D170" s="165">
        <v>709</v>
      </c>
      <c r="E170" s="165"/>
      <c r="F170" s="74"/>
      <c r="G170" s="98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 spans="1:26" ht="15.75" customHeight="1" x14ac:dyDescent="0.3">
      <c r="A171" s="169">
        <v>3211</v>
      </c>
      <c r="B171" s="128" t="s">
        <v>32</v>
      </c>
      <c r="C171" s="165"/>
      <c r="D171" s="170">
        <v>709</v>
      </c>
      <c r="E171" s="165"/>
      <c r="F171" s="74"/>
      <c r="G171" s="98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 spans="1:26" ht="15.75" customHeight="1" x14ac:dyDescent="0.3">
      <c r="A172" s="169">
        <v>3212</v>
      </c>
      <c r="B172" s="128" t="s">
        <v>101</v>
      </c>
      <c r="C172" s="170"/>
      <c r="D172" s="170">
        <v>0</v>
      </c>
      <c r="E172" s="165"/>
      <c r="F172" s="74"/>
      <c r="G172" s="98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 spans="1:26" ht="15.75" customHeight="1" x14ac:dyDescent="0.3">
      <c r="A173" s="152">
        <v>322</v>
      </c>
      <c r="B173" s="116" t="s">
        <v>103</v>
      </c>
      <c r="C173" s="162"/>
      <c r="D173" s="165">
        <f>+SUM(D174:D177)</f>
        <v>0</v>
      </c>
      <c r="E173" s="165"/>
      <c r="F173" s="74"/>
      <c r="G173" s="98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 spans="1:26" ht="15.75" customHeight="1" x14ac:dyDescent="0.3">
      <c r="A174" s="168" t="s">
        <v>173</v>
      </c>
      <c r="B174" s="153" t="s">
        <v>104</v>
      </c>
      <c r="C174" s="163"/>
      <c r="D174" s="163">
        <v>0</v>
      </c>
      <c r="E174" s="165"/>
      <c r="F174" s="74"/>
      <c r="G174" s="98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 spans="1:26" ht="15.75" customHeight="1" x14ac:dyDescent="0.3">
      <c r="A175" s="168">
        <v>3222</v>
      </c>
      <c r="B175" s="153" t="s">
        <v>185</v>
      </c>
      <c r="C175" s="171"/>
      <c r="D175" s="163">
        <v>0</v>
      </c>
      <c r="E175" s="165"/>
      <c r="F175" s="74"/>
      <c r="G175" s="98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 spans="1:26" ht="15.75" customHeight="1" x14ac:dyDescent="0.3">
      <c r="A176" s="168" t="s">
        <v>175</v>
      </c>
      <c r="B176" s="153" t="s">
        <v>106</v>
      </c>
      <c r="C176" s="163"/>
      <c r="D176" s="131"/>
      <c r="E176" s="165"/>
      <c r="F176" s="74"/>
      <c r="G176" s="98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 spans="1:26" ht="15.75" customHeight="1" x14ac:dyDescent="0.3">
      <c r="A177" s="168" t="s">
        <v>176</v>
      </c>
      <c r="B177" s="153" t="s">
        <v>107</v>
      </c>
      <c r="C177" s="163"/>
      <c r="D177" s="131">
        <v>0</v>
      </c>
      <c r="E177" s="165"/>
      <c r="F177" s="74"/>
      <c r="G177" s="98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 spans="1:26" ht="15.75" customHeight="1" x14ac:dyDescent="0.3">
      <c r="A178" s="152">
        <v>323</v>
      </c>
      <c r="B178" s="116" t="s">
        <v>109</v>
      </c>
      <c r="C178" s="162"/>
      <c r="D178" s="118">
        <f>+SUM(D179:D185)</f>
        <v>1574</v>
      </c>
      <c r="E178" s="165"/>
      <c r="F178" s="74"/>
      <c r="G178" s="98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 spans="1:26" ht="15.75" customHeight="1" x14ac:dyDescent="0.3">
      <c r="A179" s="168">
        <v>3231</v>
      </c>
      <c r="B179" s="153" t="s">
        <v>110</v>
      </c>
      <c r="C179" s="162"/>
      <c r="D179" s="131">
        <v>1574</v>
      </c>
      <c r="E179" s="165"/>
      <c r="F179" s="74"/>
      <c r="G179" s="98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 spans="1:26" ht="15.75" customHeight="1" x14ac:dyDescent="0.3">
      <c r="A180" s="168">
        <v>3232</v>
      </c>
      <c r="B180" s="153" t="s">
        <v>111</v>
      </c>
      <c r="C180" s="163"/>
      <c r="D180" s="118"/>
      <c r="E180" s="165"/>
      <c r="F180" s="74"/>
      <c r="G180" s="98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 spans="1:26" ht="15.75" customHeight="1" x14ac:dyDescent="0.3">
      <c r="A181" s="168">
        <v>3234</v>
      </c>
      <c r="B181" s="153" t="s">
        <v>113</v>
      </c>
      <c r="C181" s="163"/>
      <c r="D181" s="131"/>
      <c r="E181" s="165"/>
      <c r="F181" s="74"/>
      <c r="G181" s="98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 spans="1:26" ht="15.75" customHeight="1" x14ac:dyDescent="0.3">
      <c r="A182" s="168">
        <v>3235</v>
      </c>
      <c r="B182" s="153" t="s">
        <v>221</v>
      </c>
      <c r="C182" s="163"/>
      <c r="D182" s="131">
        <v>0</v>
      </c>
      <c r="E182" s="165"/>
      <c r="F182" s="74"/>
      <c r="G182" s="98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 spans="1:26" ht="15.75" customHeight="1" x14ac:dyDescent="0.3">
      <c r="A183" s="168">
        <v>3237</v>
      </c>
      <c r="B183" s="153" t="s">
        <v>116</v>
      </c>
      <c r="C183" s="163"/>
      <c r="D183" s="131">
        <v>0</v>
      </c>
      <c r="E183" s="165"/>
      <c r="F183" s="74"/>
      <c r="G183" s="98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 spans="1:26" ht="15.75" customHeight="1" x14ac:dyDescent="0.3">
      <c r="A184" s="168">
        <v>3238</v>
      </c>
      <c r="B184" s="153" t="s">
        <v>117</v>
      </c>
      <c r="C184" s="163"/>
      <c r="D184" s="131"/>
      <c r="E184" s="165"/>
      <c r="F184" s="74"/>
      <c r="G184" s="98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 spans="1:26" ht="15.75" customHeight="1" x14ac:dyDescent="0.3">
      <c r="A185" s="168">
        <v>3239</v>
      </c>
      <c r="B185" s="153" t="s">
        <v>118</v>
      </c>
      <c r="C185" s="163"/>
      <c r="D185" s="131">
        <v>0</v>
      </c>
      <c r="E185" s="165"/>
      <c r="F185" s="74"/>
      <c r="G185" s="98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 spans="1:26" ht="15.75" customHeight="1" x14ac:dyDescent="0.3">
      <c r="A186" s="152">
        <v>324</v>
      </c>
      <c r="B186" s="116" t="s">
        <v>119</v>
      </c>
      <c r="C186" s="162"/>
      <c r="D186" s="118">
        <v>7091</v>
      </c>
      <c r="E186" s="165"/>
      <c r="F186" s="74"/>
      <c r="G186" s="98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 spans="1:26" ht="15.75" customHeight="1" x14ac:dyDescent="0.3">
      <c r="A187" s="168">
        <v>3241</v>
      </c>
      <c r="B187" s="153" t="s">
        <v>119</v>
      </c>
      <c r="C187" s="163"/>
      <c r="D187" s="131">
        <v>7091</v>
      </c>
      <c r="E187" s="165"/>
      <c r="F187" s="74"/>
      <c r="G187" s="98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 spans="1:26" ht="15.75" customHeight="1" x14ac:dyDescent="0.3">
      <c r="A188" s="152">
        <v>329</v>
      </c>
      <c r="B188" s="116" t="s">
        <v>126</v>
      </c>
      <c r="C188" s="162"/>
      <c r="D188" s="118"/>
      <c r="E188" s="165"/>
      <c r="F188" s="74"/>
      <c r="G188" s="98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 spans="1:26" ht="15.75" customHeight="1" x14ac:dyDescent="0.3">
      <c r="A189" s="168">
        <v>3293</v>
      </c>
      <c r="B189" s="153" t="s">
        <v>122</v>
      </c>
      <c r="C189" s="162"/>
      <c r="D189" s="131">
        <v>0</v>
      </c>
      <c r="E189" s="165"/>
      <c r="F189" s="74"/>
      <c r="G189" s="98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 spans="1:26" ht="15.75" customHeight="1" x14ac:dyDescent="0.3">
      <c r="A190" s="168">
        <v>3295</v>
      </c>
      <c r="B190" s="153" t="s">
        <v>124</v>
      </c>
      <c r="C190" s="163"/>
      <c r="D190" s="118"/>
      <c r="E190" s="165"/>
      <c r="F190" s="74"/>
      <c r="G190" s="98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 spans="1:26" ht="15.75" customHeight="1" x14ac:dyDescent="0.3">
      <c r="A191" s="152">
        <v>34</v>
      </c>
      <c r="B191" s="116" t="s">
        <v>127</v>
      </c>
      <c r="C191" s="162">
        <v>0</v>
      </c>
      <c r="D191" s="118">
        <v>0</v>
      </c>
      <c r="E191" s="117"/>
      <c r="F191" s="74"/>
      <c r="G191" s="98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 spans="1:26" ht="15.75" customHeight="1" x14ac:dyDescent="0.3">
      <c r="A192" s="152">
        <v>343</v>
      </c>
      <c r="B192" s="116" t="s">
        <v>128</v>
      </c>
      <c r="C192" s="162"/>
      <c r="D192" s="118">
        <v>0</v>
      </c>
      <c r="E192" s="165"/>
      <c r="F192" s="74"/>
      <c r="G192" s="98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 spans="1:26" ht="15.75" customHeight="1" x14ac:dyDescent="0.3">
      <c r="A193" s="152">
        <v>38</v>
      </c>
      <c r="B193" s="116" t="s">
        <v>130</v>
      </c>
      <c r="C193" s="162">
        <v>0</v>
      </c>
      <c r="D193" s="118">
        <v>0</v>
      </c>
      <c r="E193" s="165"/>
      <c r="F193" s="74"/>
      <c r="G193" s="98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 spans="1:26" ht="15.75" customHeight="1" x14ac:dyDescent="0.3">
      <c r="A194" s="168">
        <v>3813</v>
      </c>
      <c r="B194" s="153" t="s">
        <v>132</v>
      </c>
      <c r="C194" s="163"/>
      <c r="D194" s="131">
        <v>0</v>
      </c>
      <c r="E194" s="165"/>
      <c r="F194" s="74"/>
      <c r="G194" s="98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 spans="1:26" ht="15.75" customHeight="1" x14ac:dyDescent="0.3">
      <c r="A195" s="152">
        <v>4</v>
      </c>
      <c r="B195" s="116" t="s">
        <v>6</v>
      </c>
      <c r="C195" s="162">
        <v>0</v>
      </c>
      <c r="D195" s="118">
        <v>0</v>
      </c>
      <c r="E195" s="165"/>
      <c r="F195" s="74"/>
      <c r="G195" s="98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 spans="1:26" ht="15.75" customHeight="1" x14ac:dyDescent="0.3">
      <c r="A196" s="152">
        <v>42</v>
      </c>
      <c r="B196" s="116" t="s">
        <v>179</v>
      </c>
      <c r="C196" s="162">
        <v>0</v>
      </c>
      <c r="D196" s="118">
        <v>0</v>
      </c>
      <c r="E196" s="117"/>
      <c r="F196" s="74"/>
      <c r="G196" s="98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 spans="1:26" ht="15.75" customHeight="1" x14ac:dyDescent="0.3">
      <c r="A197" s="152">
        <v>422</v>
      </c>
      <c r="B197" s="116" t="s">
        <v>136</v>
      </c>
      <c r="C197" s="163"/>
      <c r="D197" s="131">
        <v>0</v>
      </c>
      <c r="E197" s="165"/>
      <c r="F197" s="74"/>
      <c r="G197" s="98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 spans="1:26" ht="15.75" customHeight="1" x14ac:dyDescent="0.3">
      <c r="A198" s="127">
        <v>4221</v>
      </c>
      <c r="B198" s="128" t="s">
        <v>239</v>
      </c>
      <c r="C198" s="129"/>
      <c r="D198" s="131">
        <v>0</v>
      </c>
      <c r="E198" s="131"/>
      <c r="F198" s="74"/>
      <c r="G198" s="98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 spans="1:26" ht="15.75" customHeight="1" x14ac:dyDescent="0.3">
      <c r="A199" s="127"/>
      <c r="B199" s="128"/>
      <c r="C199" s="129"/>
      <c r="D199" s="137"/>
      <c r="E199" s="131"/>
      <c r="F199" s="74"/>
      <c r="G199" s="98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 spans="1:26" ht="15.75" customHeight="1" x14ac:dyDescent="0.3">
      <c r="A200" s="123" t="s">
        <v>224</v>
      </c>
      <c r="B200" s="139" t="s">
        <v>225</v>
      </c>
      <c r="C200" s="162">
        <f>+SUM(C201+C207+C229+C239)</f>
        <v>0</v>
      </c>
      <c r="D200" s="162">
        <v>40179</v>
      </c>
      <c r="E200" s="117" t="e">
        <f>(D200/C200)*100</f>
        <v>#DIV/0!</v>
      </c>
      <c r="F200" s="74"/>
      <c r="G200" s="98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 spans="1:26" ht="15.75" customHeight="1" x14ac:dyDescent="0.3">
      <c r="A201" s="152">
        <v>3</v>
      </c>
      <c r="B201" s="116" t="s">
        <v>4</v>
      </c>
      <c r="C201" s="162">
        <f>+SUM(C202+C208+C231+C235)</f>
        <v>0</v>
      </c>
      <c r="D201" s="162">
        <f>+SUM(D202+D208+D231+D235)</f>
        <v>40179</v>
      </c>
      <c r="E201" s="117" t="e">
        <f>(D201/C201)*100</f>
        <v>#DIV/0!</v>
      </c>
      <c r="F201" s="74"/>
      <c r="G201" s="98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 spans="1:26" ht="15.75" customHeight="1" x14ac:dyDescent="0.3">
      <c r="A202" s="166">
        <v>31</v>
      </c>
      <c r="B202" s="167" t="s">
        <v>5</v>
      </c>
      <c r="C202" s="165"/>
      <c r="D202" s="165">
        <v>0</v>
      </c>
      <c r="E202" s="117" t="e">
        <f>(D202/C202)*100</f>
        <v>#DIV/0!</v>
      </c>
      <c r="F202" s="74"/>
      <c r="G202" s="98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 spans="1:26" ht="15.75" customHeight="1" x14ac:dyDescent="0.3">
      <c r="A203" s="152">
        <v>311</v>
      </c>
      <c r="B203" s="116" t="s">
        <v>166</v>
      </c>
      <c r="C203" s="162">
        <v>0</v>
      </c>
      <c r="D203" s="162">
        <v>0</v>
      </c>
      <c r="E203" s="165"/>
      <c r="F203" s="74"/>
      <c r="G203" s="98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 spans="1:26" ht="15.75" customHeight="1" x14ac:dyDescent="0.3">
      <c r="A204" s="168">
        <v>3111</v>
      </c>
      <c r="B204" s="153" t="s">
        <v>30</v>
      </c>
      <c r="C204" s="163"/>
      <c r="D204" s="163">
        <v>0</v>
      </c>
      <c r="E204" s="165"/>
      <c r="F204" s="74"/>
      <c r="G204" s="98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 spans="1:26" ht="15.75" customHeight="1" x14ac:dyDescent="0.3">
      <c r="A205" s="168">
        <v>3121</v>
      </c>
      <c r="B205" s="128" t="s">
        <v>167</v>
      </c>
      <c r="C205" s="163"/>
      <c r="D205" s="163"/>
      <c r="E205" s="165"/>
      <c r="F205" s="74"/>
      <c r="G205" s="98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 spans="1:26" ht="15.75" customHeight="1" x14ac:dyDescent="0.3">
      <c r="A206" s="152">
        <v>313</v>
      </c>
      <c r="B206" s="124" t="s">
        <v>99</v>
      </c>
      <c r="C206" s="162">
        <v>0</v>
      </c>
      <c r="D206" s="162">
        <v>0</v>
      </c>
      <c r="E206" s="165"/>
      <c r="F206" s="74"/>
      <c r="G206" s="98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 spans="1:26" ht="15.75" customHeight="1" x14ac:dyDescent="0.3">
      <c r="A207" s="168">
        <v>3132</v>
      </c>
      <c r="B207" s="128" t="s">
        <v>100</v>
      </c>
      <c r="C207" s="163"/>
      <c r="D207" s="163">
        <v>0</v>
      </c>
      <c r="E207" s="165"/>
      <c r="F207" s="74"/>
      <c r="G207" s="98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 spans="1:26" ht="15.75" customHeight="1" x14ac:dyDescent="0.3">
      <c r="A208" s="166">
        <v>32</v>
      </c>
      <c r="B208" s="167" t="s">
        <v>12</v>
      </c>
      <c r="C208" s="165"/>
      <c r="D208" s="165">
        <f>+SUM(D209+D212+D217+D224+D226)</f>
        <v>40179</v>
      </c>
      <c r="E208" s="117" t="e">
        <f>(D208/C208)*100</f>
        <v>#DIV/0!</v>
      </c>
      <c r="F208" s="74"/>
      <c r="G208" s="98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 spans="1:26" ht="15.75" customHeight="1" x14ac:dyDescent="0.3">
      <c r="A209" s="166">
        <v>321</v>
      </c>
      <c r="B209" s="167" t="s">
        <v>31</v>
      </c>
      <c r="C209" s="165"/>
      <c r="D209" s="165">
        <v>11448</v>
      </c>
      <c r="E209" s="165"/>
      <c r="F209" s="74"/>
      <c r="G209" s="98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 spans="1:26" ht="15.75" customHeight="1" x14ac:dyDescent="0.3">
      <c r="A210" s="169">
        <v>3211</v>
      </c>
      <c r="B210" s="128" t="s">
        <v>32</v>
      </c>
      <c r="C210" s="165"/>
      <c r="D210" s="170">
        <v>11448</v>
      </c>
      <c r="E210" s="165"/>
      <c r="F210" s="74"/>
      <c r="G210" s="98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 spans="1:26" ht="15.75" customHeight="1" x14ac:dyDescent="0.3">
      <c r="A211" s="169">
        <v>3212</v>
      </c>
      <c r="B211" s="128" t="s">
        <v>101</v>
      </c>
      <c r="C211" s="170"/>
      <c r="D211" s="165"/>
      <c r="E211" s="165"/>
      <c r="F211" s="74"/>
      <c r="G211" s="98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 spans="1:26" ht="15.75" customHeight="1" x14ac:dyDescent="0.3">
      <c r="A212" s="152">
        <v>322</v>
      </c>
      <c r="B212" s="116" t="s">
        <v>103</v>
      </c>
      <c r="C212" s="162"/>
      <c r="D212" s="165">
        <v>0</v>
      </c>
      <c r="E212" s="165"/>
      <c r="F212" s="74"/>
      <c r="G212" s="98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 spans="1:26" ht="15.75" customHeight="1" x14ac:dyDescent="0.3">
      <c r="A213" s="168" t="s">
        <v>173</v>
      </c>
      <c r="B213" s="153" t="s">
        <v>104</v>
      </c>
      <c r="C213" s="163"/>
      <c r="D213" s="163">
        <v>0</v>
      </c>
      <c r="E213" s="165"/>
      <c r="F213" s="74"/>
      <c r="G213" s="98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 spans="1:26" ht="15.75" customHeight="1" x14ac:dyDescent="0.3">
      <c r="A214" s="168">
        <v>3222</v>
      </c>
      <c r="B214" s="153" t="s">
        <v>185</v>
      </c>
      <c r="C214" s="163"/>
      <c r="D214" s="163">
        <v>0</v>
      </c>
      <c r="E214" s="165"/>
      <c r="F214" s="74"/>
      <c r="G214" s="98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 spans="1:26" ht="15.75" customHeight="1" x14ac:dyDescent="0.3">
      <c r="A215" s="168" t="s">
        <v>175</v>
      </c>
      <c r="B215" s="153" t="s">
        <v>106</v>
      </c>
      <c r="C215" s="163"/>
      <c r="D215" s="137"/>
      <c r="E215" s="165"/>
      <c r="F215" s="74"/>
      <c r="G215" s="98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 spans="1:26" ht="15.75" customHeight="1" x14ac:dyDescent="0.3">
      <c r="A216" s="168" t="s">
        <v>176</v>
      </c>
      <c r="B216" s="153" t="s">
        <v>107</v>
      </c>
      <c r="C216" s="163"/>
      <c r="D216" s="137"/>
      <c r="E216" s="165"/>
      <c r="F216" s="74"/>
      <c r="G216" s="98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 spans="1:26" ht="15.75" customHeight="1" x14ac:dyDescent="0.3">
      <c r="A217" s="152">
        <v>323</v>
      </c>
      <c r="B217" s="116" t="s">
        <v>109</v>
      </c>
      <c r="C217" s="162">
        <v>0</v>
      </c>
      <c r="D217" s="118">
        <v>0</v>
      </c>
      <c r="E217" s="165"/>
      <c r="F217" s="74"/>
      <c r="G217" s="98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 spans="1:26" ht="15.75" customHeight="1" x14ac:dyDescent="0.3">
      <c r="A218" s="168">
        <v>3232</v>
      </c>
      <c r="B218" s="153" t="s">
        <v>111</v>
      </c>
      <c r="C218" s="163"/>
      <c r="D218" s="118"/>
      <c r="E218" s="165"/>
      <c r="F218" s="74"/>
      <c r="G218" s="98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 spans="1:26" ht="15.75" customHeight="1" x14ac:dyDescent="0.3">
      <c r="A219" s="168">
        <v>3234</v>
      </c>
      <c r="B219" s="153" t="s">
        <v>113</v>
      </c>
      <c r="C219" s="163"/>
      <c r="D219" s="137"/>
      <c r="E219" s="165"/>
      <c r="F219" s="74"/>
      <c r="G219" s="98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 spans="1:26" ht="15.75" customHeight="1" x14ac:dyDescent="0.3">
      <c r="A220" s="168">
        <v>3235</v>
      </c>
      <c r="B220" s="153" t="s">
        <v>221</v>
      </c>
      <c r="C220" s="163"/>
      <c r="D220" s="137"/>
      <c r="E220" s="165"/>
      <c r="F220" s="74"/>
      <c r="G220" s="98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 spans="1:26" ht="15.75" customHeight="1" x14ac:dyDescent="0.3">
      <c r="A221" s="168">
        <v>3237</v>
      </c>
      <c r="B221" s="153" t="s">
        <v>116</v>
      </c>
      <c r="C221" s="163"/>
      <c r="D221" s="137"/>
      <c r="E221" s="165"/>
      <c r="F221" s="74"/>
      <c r="G221" s="98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 spans="1:26" ht="15.75" customHeight="1" x14ac:dyDescent="0.3">
      <c r="A222" s="168">
        <v>3238</v>
      </c>
      <c r="B222" s="153" t="s">
        <v>117</v>
      </c>
      <c r="C222" s="163"/>
      <c r="D222" s="137"/>
      <c r="E222" s="165"/>
      <c r="F222" s="74"/>
      <c r="G222" s="98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 spans="1:26" ht="15.75" customHeight="1" x14ac:dyDescent="0.3">
      <c r="A223" s="168">
        <v>3239</v>
      </c>
      <c r="B223" s="153" t="s">
        <v>118</v>
      </c>
      <c r="C223" s="163"/>
      <c r="D223" s="131">
        <v>0</v>
      </c>
      <c r="E223" s="165"/>
      <c r="F223" s="74"/>
      <c r="G223" s="98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 spans="1:26" ht="15.75" customHeight="1" x14ac:dyDescent="0.3">
      <c r="A224" s="152">
        <v>324</v>
      </c>
      <c r="B224" s="116" t="s">
        <v>119</v>
      </c>
      <c r="C224" s="162"/>
      <c r="D224" s="151">
        <v>28344</v>
      </c>
      <c r="E224" s="165"/>
      <c r="F224" s="74"/>
      <c r="G224" s="98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 spans="1:26" ht="15.75" customHeight="1" x14ac:dyDescent="0.3">
      <c r="A225" s="168">
        <v>3241</v>
      </c>
      <c r="B225" s="153" t="s">
        <v>119</v>
      </c>
      <c r="C225" s="163"/>
      <c r="D225" s="137">
        <v>28344</v>
      </c>
      <c r="E225" s="165"/>
      <c r="F225" s="74"/>
      <c r="G225" s="98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 spans="1:26" ht="15.75" customHeight="1" x14ac:dyDescent="0.3">
      <c r="A226" s="152">
        <v>329</v>
      </c>
      <c r="B226" s="116" t="s">
        <v>126</v>
      </c>
      <c r="C226" s="162">
        <v>0</v>
      </c>
      <c r="D226" s="151">
        <f>+SUM(D227:D230)</f>
        <v>387</v>
      </c>
      <c r="E226" s="165"/>
      <c r="F226" s="74"/>
      <c r="G226" s="98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 spans="1:26" ht="15.75" customHeight="1" x14ac:dyDescent="0.3">
      <c r="A227" s="168">
        <v>3292</v>
      </c>
      <c r="B227" s="128" t="s">
        <v>121</v>
      </c>
      <c r="C227" s="162"/>
      <c r="D227" s="151"/>
      <c r="E227" s="165"/>
      <c r="F227" s="74"/>
      <c r="G227" s="98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 spans="1:26" ht="15.75" customHeight="1" x14ac:dyDescent="0.3">
      <c r="A228" s="168">
        <v>3293</v>
      </c>
      <c r="B228" s="153" t="s">
        <v>122</v>
      </c>
      <c r="C228" s="162"/>
      <c r="D228" s="137">
        <v>363</v>
      </c>
      <c r="E228" s="165"/>
      <c r="F228" s="74"/>
      <c r="G228" s="98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 spans="1:26" ht="15.75" customHeight="1" x14ac:dyDescent="0.3">
      <c r="A229" s="168">
        <v>3295</v>
      </c>
      <c r="B229" s="153" t="s">
        <v>124</v>
      </c>
      <c r="C229" s="163"/>
      <c r="D229" s="151"/>
      <c r="E229" s="165"/>
      <c r="F229" s="74"/>
      <c r="G229" s="98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 spans="1:26" ht="15.75" customHeight="1" x14ac:dyDescent="0.3">
      <c r="A230" s="168">
        <v>3299</v>
      </c>
      <c r="B230" s="153" t="s">
        <v>126</v>
      </c>
      <c r="C230" s="163"/>
      <c r="D230" s="137">
        <v>24</v>
      </c>
      <c r="E230" s="165"/>
      <c r="F230" s="74"/>
      <c r="G230" s="98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 spans="1:26" ht="15.75" customHeight="1" x14ac:dyDescent="0.3">
      <c r="A231" s="152">
        <v>34</v>
      </c>
      <c r="B231" s="116" t="s">
        <v>127</v>
      </c>
      <c r="C231" s="162">
        <v>0</v>
      </c>
      <c r="D231" s="151">
        <v>0</v>
      </c>
      <c r="E231" s="117"/>
      <c r="F231" s="74"/>
      <c r="G231" s="98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 spans="1:26" ht="15.75" customHeight="1" x14ac:dyDescent="0.3">
      <c r="A232" s="152">
        <v>343</v>
      </c>
      <c r="B232" s="116" t="s">
        <v>128</v>
      </c>
      <c r="C232" s="162"/>
      <c r="D232" s="151"/>
      <c r="E232" s="165"/>
      <c r="F232" s="74"/>
      <c r="G232" s="98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 spans="1:26" ht="15.75" customHeight="1" x14ac:dyDescent="0.3">
      <c r="A233" s="168">
        <v>3431</v>
      </c>
      <c r="B233" s="128" t="s">
        <v>129</v>
      </c>
      <c r="C233" s="162"/>
      <c r="D233" s="151"/>
      <c r="E233" s="165"/>
      <c r="F233" s="74"/>
      <c r="G233" s="98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 spans="1:26" ht="15.75" customHeight="1" x14ac:dyDescent="0.3">
      <c r="A234" s="168">
        <v>3434</v>
      </c>
      <c r="B234" s="153" t="s">
        <v>226</v>
      </c>
      <c r="C234" s="162"/>
      <c r="D234" s="151"/>
      <c r="E234" s="165"/>
      <c r="F234" s="74"/>
      <c r="G234" s="98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 spans="1:26" ht="15.75" customHeight="1" x14ac:dyDescent="0.3">
      <c r="A235" s="152">
        <v>38</v>
      </c>
      <c r="B235" s="116" t="s">
        <v>130</v>
      </c>
      <c r="C235" s="162">
        <v>0</v>
      </c>
      <c r="D235" s="118">
        <v>0</v>
      </c>
      <c r="E235" s="117"/>
      <c r="F235" s="74"/>
      <c r="G235" s="98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 spans="1:26" ht="15.75" customHeight="1" x14ac:dyDescent="0.3">
      <c r="A236" s="168">
        <v>3813</v>
      </c>
      <c r="B236" s="153" t="s">
        <v>132</v>
      </c>
      <c r="C236" s="171"/>
      <c r="D236" s="118"/>
      <c r="E236" s="165"/>
      <c r="F236" s="74"/>
      <c r="G236" s="98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 spans="1:26" ht="15.75" customHeight="1" x14ac:dyDescent="0.3">
      <c r="A237" s="168"/>
      <c r="B237" s="153"/>
      <c r="C237" s="171"/>
      <c r="D237" s="118"/>
      <c r="E237" s="165"/>
      <c r="F237" s="74"/>
      <c r="G237" s="98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 spans="1:26" ht="15.75" customHeight="1" x14ac:dyDescent="0.3">
      <c r="A238" s="152" t="s">
        <v>211</v>
      </c>
      <c r="B238" s="116" t="s">
        <v>284</v>
      </c>
      <c r="C238" s="162"/>
      <c r="D238" s="118"/>
      <c r="E238" s="165"/>
      <c r="F238" s="74"/>
      <c r="G238" s="98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 spans="1:26" ht="15.75" customHeight="1" x14ac:dyDescent="0.3">
      <c r="A239" s="109" t="s">
        <v>211</v>
      </c>
      <c r="B239" s="172" t="s">
        <v>240</v>
      </c>
      <c r="C239" s="162"/>
      <c r="D239" s="118">
        <v>989</v>
      </c>
      <c r="E239" s="165"/>
      <c r="F239" s="74"/>
      <c r="G239" s="98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 spans="1:26" ht="15.75" customHeight="1" x14ac:dyDescent="0.3">
      <c r="A240" s="152">
        <v>32</v>
      </c>
      <c r="B240" s="167" t="s">
        <v>12</v>
      </c>
      <c r="C240" s="162"/>
      <c r="D240" s="118">
        <f>+SUM(D241+D243)</f>
        <v>989</v>
      </c>
      <c r="E240" s="117"/>
      <c r="F240" s="74"/>
      <c r="G240" s="98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 spans="1:26" ht="15.75" customHeight="1" x14ac:dyDescent="0.3">
      <c r="A241" s="152">
        <v>322</v>
      </c>
      <c r="B241" s="116" t="s">
        <v>103</v>
      </c>
      <c r="C241" s="162"/>
      <c r="D241" s="131">
        <v>859</v>
      </c>
      <c r="E241" s="117"/>
      <c r="F241" s="74"/>
      <c r="G241" s="98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 spans="1:26" ht="15.75" customHeight="1" x14ac:dyDescent="0.3">
      <c r="A242" s="168">
        <v>3221</v>
      </c>
      <c r="B242" s="153" t="s">
        <v>104</v>
      </c>
      <c r="C242" s="162"/>
      <c r="D242" s="131">
        <v>859</v>
      </c>
      <c r="E242" s="117"/>
      <c r="F242" s="74"/>
      <c r="G242" s="98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 spans="1:26" ht="15.75" customHeight="1" x14ac:dyDescent="0.3">
      <c r="A243" s="152">
        <v>329</v>
      </c>
      <c r="B243" s="116" t="s">
        <v>126</v>
      </c>
      <c r="C243" s="162">
        <v>0</v>
      </c>
      <c r="D243" s="118">
        <v>130</v>
      </c>
      <c r="E243" s="165"/>
      <c r="F243" s="74"/>
      <c r="G243" s="98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 spans="1:26" ht="15.75" customHeight="1" x14ac:dyDescent="0.3">
      <c r="A244" s="168">
        <v>3295</v>
      </c>
      <c r="B244" s="153" t="s">
        <v>124</v>
      </c>
      <c r="C244" s="163">
        <v>0</v>
      </c>
      <c r="D244" s="131">
        <v>0</v>
      </c>
      <c r="E244" s="165"/>
      <c r="F244" s="74"/>
      <c r="G244" s="98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 spans="1:26" ht="15.75" customHeight="1" x14ac:dyDescent="0.3">
      <c r="A245" s="168">
        <v>3296</v>
      </c>
      <c r="B245" s="153" t="s">
        <v>125</v>
      </c>
      <c r="C245" s="163"/>
      <c r="D245" s="131">
        <v>0</v>
      </c>
      <c r="E245" s="165"/>
      <c r="F245" s="74"/>
      <c r="G245" s="98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 spans="1:26" ht="15.75" customHeight="1" x14ac:dyDescent="0.3">
      <c r="A246" s="197">
        <v>3299</v>
      </c>
      <c r="B246" s="153" t="s">
        <v>126</v>
      </c>
      <c r="C246" s="163"/>
      <c r="D246" s="131">
        <v>130</v>
      </c>
      <c r="E246" s="165"/>
      <c r="F246" s="74"/>
      <c r="G246" s="98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 spans="1:26" ht="15.75" customHeight="1" x14ac:dyDescent="0.3">
      <c r="A247" s="197"/>
      <c r="B247" s="198"/>
      <c r="C247" s="163"/>
      <c r="D247" s="131"/>
      <c r="E247" s="165"/>
      <c r="F247" s="74"/>
      <c r="G247" s="98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 spans="1:26" ht="15.75" customHeight="1" x14ac:dyDescent="0.3">
      <c r="A248" s="109" t="s">
        <v>211</v>
      </c>
      <c r="B248" s="172" t="s">
        <v>283</v>
      </c>
      <c r="C248" s="162">
        <v>0</v>
      </c>
      <c r="D248" s="118">
        <v>2104</v>
      </c>
      <c r="E248" s="165"/>
      <c r="F248" s="74"/>
      <c r="G248" s="98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 spans="1:26" ht="15.75" customHeight="1" x14ac:dyDescent="0.3">
      <c r="A249" s="152">
        <v>32</v>
      </c>
      <c r="B249" s="167" t="s">
        <v>12</v>
      </c>
      <c r="C249" s="162">
        <v>0</v>
      </c>
      <c r="D249" s="118">
        <v>2104</v>
      </c>
      <c r="E249" s="165"/>
      <c r="F249" s="74"/>
      <c r="G249" s="98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 spans="1:26" ht="15.75" customHeight="1" x14ac:dyDescent="0.3">
      <c r="A250" s="152">
        <v>322</v>
      </c>
      <c r="B250" s="116" t="s">
        <v>103</v>
      </c>
      <c r="C250" s="163"/>
      <c r="D250" s="131">
        <v>2104</v>
      </c>
      <c r="E250" s="165"/>
      <c r="F250" s="74"/>
      <c r="G250" s="98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 spans="1:26" ht="15.75" customHeight="1" x14ac:dyDescent="0.3">
      <c r="A251" s="168">
        <v>3221</v>
      </c>
      <c r="B251" s="153" t="s">
        <v>104</v>
      </c>
      <c r="C251" s="163"/>
      <c r="D251" s="131">
        <v>2104</v>
      </c>
      <c r="E251" s="165"/>
      <c r="F251" s="74"/>
      <c r="G251" s="98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 spans="1:26" ht="15.75" customHeight="1" x14ac:dyDescent="0.3">
      <c r="A252" s="197"/>
      <c r="B252" s="198"/>
      <c r="C252" s="163"/>
      <c r="D252" s="131"/>
      <c r="E252" s="165"/>
      <c r="F252" s="74"/>
      <c r="G252" s="98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 spans="1:26" ht="15.75" customHeight="1" x14ac:dyDescent="0.3">
      <c r="A253" s="109" t="s">
        <v>267</v>
      </c>
      <c r="B253" s="172" t="s">
        <v>268</v>
      </c>
      <c r="C253" s="162">
        <v>19200</v>
      </c>
      <c r="D253" s="118">
        <v>19326</v>
      </c>
      <c r="E253" s="165"/>
      <c r="F253" s="74"/>
      <c r="G253" s="98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 spans="1:26" ht="15.75" customHeight="1" x14ac:dyDescent="0.3">
      <c r="A254" s="166">
        <v>32</v>
      </c>
      <c r="B254" s="167" t="s">
        <v>12</v>
      </c>
      <c r="C254" s="162">
        <v>19200</v>
      </c>
      <c r="D254" s="118">
        <f>+SUM(D255+D258+D260+D263)</f>
        <v>19326.48</v>
      </c>
      <c r="E254" s="117">
        <f>(D254/C254)*100</f>
        <v>100.65875</v>
      </c>
      <c r="F254" s="74"/>
      <c r="G254" s="98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 spans="1:26" ht="15.75" customHeight="1" x14ac:dyDescent="0.3">
      <c r="A255" s="166">
        <v>321</v>
      </c>
      <c r="B255" s="167" t="s">
        <v>31</v>
      </c>
      <c r="C255" s="162"/>
      <c r="D255" s="131"/>
      <c r="E255" s="165"/>
      <c r="F255" s="74"/>
      <c r="G255" s="98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 spans="1:26" ht="15.75" customHeight="1" x14ac:dyDescent="0.3">
      <c r="A256" s="169">
        <v>3211</v>
      </c>
      <c r="B256" s="128" t="s">
        <v>32</v>
      </c>
      <c r="C256" s="163"/>
      <c r="D256" s="131"/>
      <c r="E256" s="165"/>
      <c r="F256" s="74"/>
      <c r="G256" s="98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 spans="1:26" ht="15.75" customHeight="1" x14ac:dyDescent="0.3">
      <c r="A257" s="169">
        <v>3212</v>
      </c>
      <c r="B257" s="128" t="s">
        <v>101</v>
      </c>
      <c r="C257" s="163"/>
      <c r="D257" s="131"/>
      <c r="E257" s="165"/>
      <c r="F257" s="74"/>
      <c r="G257" s="98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 spans="1:26" ht="15.75" customHeight="1" x14ac:dyDescent="0.3">
      <c r="A258" s="152">
        <v>322</v>
      </c>
      <c r="B258" s="116" t="s">
        <v>103</v>
      </c>
      <c r="C258" s="163"/>
      <c r="D258" s="118">
        <v>0</v>
      </c>
      <c r="E258" s="165"/>
      <c r="F258" s="74"/>
      <c r="G258" s="98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 spans="1:26" ht="15.75" customHeight="1" x14ac:dyDescent="0.3">
      <c r="A259" s="168" t="s">
        <v>173</v>
      </c>
      <c r="B259" s="153" t="s">
        <v>104</v>
      </c>
      <c r="C259" s="163"/>
      <c r="D259" s="131">
        <v>0</v>
      </c>
      <c r="E259" s="165"/>
      <c r="F259" s="74"/>
      <c r="G259" s="98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 spans="1:26" ht="15.75" customHeight="1" x14ac:dyDescent="0.3">
      <c r="A260" s="152">
        <v>323</v>
      </c>
      <c r="B260" s="116" t="s">
        <v>109</v>
      </c>
      <c r="C260" s="163"/>
      <c r="D260" s="118">
        <f>+SUM(D261:D262)</f>
        <v>19156.48</v>
      </c>
      <c r="E260" s="165"/>
      <c r="F260" s="74"/>
      <c r="G260" s="98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 spans="1:26" ht="15.75" customHeight="1" x14ac:dyDescent="0.3">
      <c r="A261" s="168">
        <v>3237</v>
      </c>
      <c r="B261" s="153" t="s">
        <v>116</v>
      </c>
      <c r="C261" s="163"/>
      <c r="D261" s="131">
        <v>2687.75</v>
      </c>
      <c r="E261" s="165"/>
      <c r="F261" s="74"/>
      <c r="G261" s="98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 spans="1:26" ht="15.75" customHeight="1" x14ac:dyDescent="0.3">
      <c r="A262" s="168">
        <v>3239</v>
      </c>
      <c r="B262" s="153" t="s">
        <v>118</v>
      </c>
      <c r="C262" s="163"/>
      <c r="D262" s="131">
        <v>16468.73</v>
      </c>
      <c r="E262" s="165"/>
      <c r="F262" s="74"/>
      <c r="G262" s="98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 spans="1:26" ht="15.75" customHeight="1" x14ac:dyDescent="0.3">
      <c r="A263" s="152">
        <v>329</v>
      </c>
      <c r="B263" s="116" t="s">
        <v>126</v>
      </c>
      <c r="C263" s="163"/>
      <c r="D263" s="118">
        <f>+SUM(D264:D267)</f>
        <v>170</v>
      </c>
      <c r="E263" s="165"/>
      <c r="F263" s="74"/>
      <c r="G263" s="98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 spans="1:26" ht="15.75" customHeight="1" x14ac:dyDescent="0.3">
      <c r="A264" s="168">
        <v>3292</v>
      </c>
      <c r="B264" s="128" t="s">
        <v>121</v>
      </c>
      <c r="C264" s="163"/>
      <c r="D264" s="131"/>
      <c r="E264" s="165"/>
      <c r="F264" s="74"/>
      <c r="G264" s="98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 spans="1:26" ht="15.75" customHeight="1" x14ac:dyDescent="0.3">
      <c r="A265" s="168">
        <v>3293</v>
      </c>
      <c r="B265" s="153" t="s">
        <v>122</v>
      </c>
      <c r="C265" s="163"/>
      <c r="D265" s="131">
        <v>0</v>
      </c>
      <c r="E265" s="165"/>
      <c r="F265" s="74"/>
      <c r="G265" s="98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 spans="1:26" ht="15.75" customHeight="1" x14ac:dyDescent="0.3">
      <c r="A266" s="168">
        <v>3295</v>
      </c>
      <c r="B266" s="153" t="s">
        <v>124</v>
      </c>
      <c r="C266" s="163"/>
      <c r="D266" s="131">
        <v>170</v>
      </c>
      <c r="E266" s="165"/>
      <c r="F266" s="74"/>
      <c r="G266" s="98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 spans="1:26" ht="15.75" customHeight="1" x14ac:dyDescent="0.3">
      <c r="A267" s="168">
        <v>3299</v>
      </c>
      <c r="B267" s="153" t="s">
        <v>126</v>
      </c>
      <c r="C267" s="163"/>
      <c r="D267" s="131">
        <v>0</v>
      </c>
      <c r="E267" s="165"/>
      <c r="F267" s="74"/>
      <c r="G267" s="98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 spans="1:26" ht="15.75" customHeight="1" x14ac:dyDescent="0.3">
      <c r="A268" s="168"/>
      <c r="B268" s="153"/>
      <c r="C268" s="163"/>
      <c r="D268" s="131"/>
      <c r="E268" s="165"/>
      <c r="F268" s="74"/>
      <c r="G268" s="98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 spans="1:26" ht="15.75" customHeight="1" x14ac:dyDescent="0.3">
      <c r="A269" s="136" t="s">
        <v>171</v>
      </c>
      <c r="B269" s="111" t="s">
        <v>231</v>
      </c>
      <c r="C269" s="137"/>
      <c r="D269" s="137"/>
      <c r="E269" s="131"/>
      <c r="F269" s="74"/>
      <c r="G269" s="98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 spans="1:26" ht="15.75" customHeight="1" x14ac:dyDescent="0.3">
      <c r="A270" s="110"/>
      <c r="B270" s="110" t="s">
        <v>172</v>
      </c>
      <c r="C270" s="162">
        <f>+SUM(C271+C305)</f>
        <v>80003</v>
      </c>
      <c r="D270" s="162">
        <f>+SUM(D271+D305)</f>
        <v>0</v>
      </c>
      <c r="E270" s="162">
        <f>SUM(D270/C270*100)</f>
        <v>0</v>
      </c>
      <c r="F270" s="74"/>
      <c r="G270" s="95"/>
      <c r="H270" s="95"/>
      <c r="I270" s="95"/>
      <c r="J270" s="95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</row>
    <row r="271" spans="1:26" ht="15.75" customHeight="1" x14ac:dyDescent="0.3">
      <c r="A271" s="152">
        <v>3</v>
      </c>
      <c r="B271" s="116" t="s">
        <v>4</v>
      </c>
      <c r="C271" s="162">
        <f>+SUM(C272+C277+C302)</f>
        <v>45200</v>
      </c>
      <c r="D271" s="162">
        <f>+SUM(D272+D277+D302)</f>
        <v>0</v>
      </c>
      <c r="E271" s="162">
        <f>SUM(D271/C271*100)</f>
        <v>0</v>
      </c>
      <c r="F271" s="74"/>
      <c r="G271" s="95"/>
      <c r="H271" s="95"/>
      <c r="I271" s="95"/>
      <c r="J271" s="95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</row>
    <row r="272" spans="1:26" ht="15.75" customHeight="1" x14ac:dyDescent="0.3">
      <c r="A272" s="166">
        <v>31</v>
      </c>
      <c r="B272" s="167" t="s">
        <v>5</v>
      </c>
      <c r="C272" s="165">
        <v>15000</v>
      </c>
      <c r="D272" s="165">
        <f>+SUM(D274:D276)</f>
        <v>0</v>
      </c>
      <c r="E272" s="165">
        <f>SUM(D272/C272*100)</f>
        <v>0</v>
      </c>
      <c r="F272" s="74"/>
      <c r="G272" s="74"/>
      <c r="H272" s="75">
        <v>0</v>
      </c>
      <c r="I272" s="75">
        <v>0</v>
      </c>
      <c r="J272" s="75">
        <f>SUM(C272:G272)</f>
        <v>15000</v>
      </c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</row>
    <row r="273" spans="1:26" ht="15.75" customHeight="1" x14ac:dyDescent="0.3">
      <c r="A273" s="152">
        <v>311</v>
      </c>
      <c r="B273" s="116" t="s">
        <v>166</v>
      </c>
      <c r="C273" s="162"/>
      <c r="D273" s="162"/>
      <c r="E273" s="162"/>
      <c r="F273" s="74"/>
      <c r="G273" s="95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</row>
    <row r="274" spans="1:26" ht="15.75" customHeight="1" x14ac:dyDescent="0.3">
      <c r="A274" s="168">
        <v>3111</v>
      </c>
      <c r="B274" s="153" t="s">
        <v>30</v>
      </c>
      <c r="C274" s="163"/>
      <c r="D274" s="163">
        <v>0</v>
      </c>
      <c r="E274" s="163"/>
      <c r="F274" s="74"/>
      <c r="G274" s="98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 spans="1:26" ht="15.75" customHeight="1" x14ac:dyDescent="0.3">
      <c r="A275" s="168">
        <v>3121</v>
      </c>
      <c r="B275" s="128" t="s">
        <v>167</v>
      </c>
      <c r="C275" s="163"/>
      <c r="D275" s="163"/>
      <c r="E275" s="163"/>
      <c r="F275" s="74"/>
      <c r="G275" s="98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 spans="1:26" ht="15.75" customHeight="1" x14ac:dyDescent="0.3">
      <c r="A276" s="168">
        <v>3132</v>
      </c>
      <c r="B276" s="128" t="s">
        <v>100</v>
      </c>
      <c r="C276" s="163"/>
      <c r="D276" s="163">
        <v>0</v>
      </c>
      <c r="E276" s="163"/>
      <c r="F276" s="74"/>
      <c r="G276" s="98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 spans="1:26" ht="15.75" customHeight="1" x14ac:dyDescent="0.3">
      <c r="A277" s="166">
        <v>32</v>
      </c>
      <c r="B277" s="167" t="s">
        <v>12</v>
      </c>
      <c r="C277" s="165">
        <v>30000</v>
      </c>
      <c r="D277" s="165">
        <f>+SUM(D278+D282+D288+D296)</f>
        <v>0</v>
      </c>
      <c r="E277" s="165">
        <f>SUM(D277/C277*100)</f>
        <v>0</v>
      </c>
      <c r="F277" s="74"/>
      <c r="G277" s="74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</row>
    <row r="278" spans="1:26" ht="15.75" customHeight="1" x14ac:dyDescent="0.3">
      <c r="A278" s="166">
        <v>321</v>
      </c>
      <c r="B278" s="167" t="s">
        <v>31</v>
      </c>
      <c r="C278" s="165"/>
      <c r="D278" s="165">
        <f>+SUM(D279:D281)</f>
        <v>0</v>
      </c>
      <c r="E278" s="165"/>
      <c r="F278" s="74"/>
      <c r="G278" s="74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</row>
    <row r="279" spans="1:26" ht="15.75" customHeight="1" x14ac:dyDescent="0.3">
      <c r="A279" s="169">
        <v>3211</v>
      </c>
      <c r="B279" s="173" t="s">
        <v>32</v>
      </c>
      <c r="C279" s="170"/>
      <c r="D279" s="170">
        <v>0</v>
      </c>
      <c r="E279" s="165"/>
      <c r="F279" s="74"/>
      <c r="G279" s="74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</row>
    <row r="280" spans="1:26" ht="15.75" customHeight="1" x14ac:dyDescent="0.3">
      <c r="A280" s="169">
        <v>3212</v>
      </c>
      <c r="B280" s="128" t="s">
        <v>101</v>
      </c>
      <c r="C280" s="174"/>
      <c r="D280" s="174"/>
      <c r="E280" s="165"/>
      <c r="F280" s="74"/>
      <c r="G280" s="74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</row>
    <row r="281" spans="1:26" ht="15.75" customHeight="1" x14ac:dyDescent="0.3">
      <c r="A281" s="127">
        <v>3213</v>
      </c>
      <c r="B281" s="128" t="s">
        <v>102</v>
      </c>
      <c r="C281" s="174"/>
      <c r="D281" s="170">
        <v>0</v>
      </c>
      <c r="E281" s="165"/>
      <c r="F281" s="74"/>
      <c r="G281" s="74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</row>
    <row r="282" spans="1:26" ht="15.75" customHeight="1" x14ac:dyDescent="0.3">
      <c r="A282" s="152">
        <v>322</v>
      </c>
      <c r="B282" s="116" t="s">
        <v>103</v>
      </c>
      <c r="C282" s="162"/>
      <c r="D282" s="162">
        <f>+SUM(D283:D287)</f>
        <v>0</v>
      </c>
      <c r="E282" s="162"/>
      <c r="F282" s="74"/>
      <c r="G282" s="95"/>
      <c r="H282" s="97"/>
      <c r="I282" s="97"/>
      <c r="J282" s="97"/>
      <c r="K282" s="97"/>
      <c r="L282" s="97"/>
      <c r="M282" s="97"/>
      <c r="N282" s="97"/>
      <c r="O282" s="97"/>
      <c r="P282" s="97"/>
      <c r="Q282" s="97"/>
      <c r="R282" s="97"/>
      <c r="S282" s="97"/>
      <c r="T282" s="97"/>
      <c r="U282" s="97"/>
      <c r="V282" s="97"/>
      <c r="W282" s="97"/>
      <c r="X282" s="97"/>
      <c r="Y282" s="97"/>
      <c r="Z282" s="97"/>
    </row>
    <row r="283" spans="1:26" ht="15.75" customHeight="1" x14ac:dyDescent="0.3">
      <c r="A283" s="168" t="s">
        <v>173</v>
      </c>
      <c r="B283" s="153" t="s">
        <v>104</v>
      </c>
      <c r="C283" s="163"/>
      <c r="D283" s="131">
        <v>0</v>
      </c>
      <c r="E283" s="163"/>
      <c r="F283" s="74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 spans="1:26" ht="15.75" customHeight="1" x14ac:dyDescent="0.3">
      <c r="A284" s="168">
        <v>3222</v>
      </c>
      <c r="B284" s="153" t="s">
        <v>174</v>
      </c>
      <c r="C284" s="163"/>
      <c r="D284" s="131">
        <v>0</v>
      </c>
      <c r="E284" s="163"/>
      <c r="F284" s="74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 spans="1:26" ht="15.75" customHeight="1" x14ac:dyDescent="0.3">
      <c r="A285" s="168" t="s">
        <v>175</v>
      </c>
      <c r="B285" s="153" t="s">
        <v>106</v>
      </c>
      <c r="C285" s="163"/>
      <c r="D285" s="131">
        <v>0</v>
      </c>
      <c r="E285" s="163"/>
      <c r="F285" s="74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 spans="1:26" ht="15.75" customHeight="1" x14ac:dyDescent="0.3">
      <c r="A286" s="168" t="s">
        <v>176</v>
      </c>
      <c r="B286" s="153" t="s">
        <v>107</v>
      </c>
      <c r="C286" s="163"/>
      <c r="D286" s="131">
        <v>0</v>
      </c>
      <c r="E286" s="163"/>
      <c r="F286" s="74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 spans="1:26" ht="15.75" customHeight="1" x14ac:dyDescent="0.3">
      <c r="A287" s="168">
        <v>3225</v>
      </c>
      <c r="B287" s="153" t="s">
        <v>108</v>
      </c>
      <c r="C287" s="163"/>
      <c r="D287" s="131">
        <v>0</v>
      </c>
      <c r="E287" s="163"/>
      <c r="F287" s="74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 spans="1:26" ht="15.75" customHeight="1" x14ac:dyDescent="0.3">
      <c r="A288" s="152">
        <v>323</v>
      </c>
      <c r="B288" s="116" t="s">
        <v>109</v>
      </c>
      <c r="C288" s="162"/>
      <c r="D288" s="118">
        <f>+SUM(D289:D295)</f>
        <v>0</v>
      </c>
      <c r="E288" s="163"/>
      <c r="F288" s="74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 spans="1:26" ht="15.75" customHeight="1" x14ac:dyDescent="0.3">
      <c r="A289" s="168">
        <v>3231</v>
      </c>
      <c r="B289" s="153" t="s">
        <v>110</v>
      </c>
      <c r="C289" s="162"/>
      <c r="D289" s="131">
        <v>0</v>
      </c>
      <c r="E289" s="163"/>
      <c r="F289" s="74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 spans="1:26" ht="15.75" customHeight="1" x14ac:dyDescent="0.3">
      <c r="A290" s="168">
        <v>3232</v>
      </c>
      <c r="B290" s="153" t="s">
        <v>111</v>
      </c>
      <c r="C290" s="163"/>
      <c r="D290" s="131">
        <v>0</v>
      </c>
      <c r="E290" s="163"/>
      <c r="F290" s="74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 spans="1:26" ht="15.75" customHeight="1" x14ac:dyDescent="0.3">
      <c r="A291" s="168">
        <v>3233</v>
      </c>
      <c r="B291" s="153" t="s">
        <v>177</v>
      </c>
      <c r="C291" s="163"/>
      <c r="D291" s="131">
        <v>0</v>
      </c>
      <c r="E291" s="163"/>
      <c r="F291" s="74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 spans="1:26" ht="15.75" customHeight="1" x14ac:dyDescent="0.3">
      <c r="A292" s="168">
        <v>3234</v>
      </c>
      <c r="B292" s="153" t="s">
        <v>113</v>
      </c>
      <c r="C292" s="163"/>
      <c r="D292" s="131">
        <v>0</v>
      </c>
      <c r="E292" s="163"/>
      <c r="F292" s="74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 spans="1:26" ht="15.75" customHeight="1" x14ac:dyDescent="0.3">
      <c r="A293" s="168">
        <v>3235</v>
      </c>
      <c r="B293" s="153" t="s">
        <v>178</v>
      </c>
      <c r="C293" s="163"/>
      <c r="D293" s="131">
        <v>0</v>
      </c>
      <c r="E293" s="163"/>
      <c r="F293" s="74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 spans="1:26" ht="15.75" customHeight="1" x14ac:dyDescent="0.3">
      <c r="A294" s="168">
        <v>3238</v>
      </c>
      <c r="B294" s="153" t="s">
        <v>117</v>
      </c>
      <c r="C294" s="163"/>
      <c r="D294" s="131">
        <v>0</v>
      </c>
      <c r="E294" s="163"/>
      <c r="F294" s="74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 spans="1:26" ht="15.75" customHeight="1" x14ac:dyDescent="0.3">
      <c r="A295" s="168">
        <v>3239</v>
      </c>
      <c r="B295" s="153" t="s">
        <v>118</v>
      </c>
      <c r="C295" s="163"/>
      <c r="D295" s="131">
        <v>0</v>
      </c>
      <c r="E295" s="163"/>
      <c r="F295" s="74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 spans="1:26" ht="15.75" customHeight="1" x14ac:dyDescent="0.3">
      <c r="A296" s="152">
        <v>329</v>
      </c>
      <c r="B296" s="116" t="s">
        <v>126</v>
      </c>
      <c r="C296" s="162"/>
      <c r="D296" s="118">
        <v>0</v>
      </c>
      <c r="E296" s="163"/>
      <c r="F296" s="74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 spans="1:26" ht="15.75" customHeight="1" x14ac:dyDescent="0.3">
      <c r="A297" s="168">
        <v>3292</v>
      </c>
      <c r="B297" s="128" t="s">
        <v>121</v>
      </c>
      <c r="C297" s="162"/>
      <c r="D297" s="137">
        <v>0</v>
      </c>
      <c r="E297" s="163"/>
      <c r="F297" s="74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 spans="1:26" ht="15.75" customHeight="1" x14ac:dyDescent="0.3">
      <c r="A298" s="168">
        <v>3293</v>
      </c>
      <c r="B298" s="153" t="s">
        <v>122</v>
      </c>
      <c r="C298" s="162"/>
      <c r="D298" s="131">
        <v>0</v>
      </c>
      <c r="E298" s="163"/>
      <c r="F298" s="74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 spans="1:26" ht="15.75" customHeight="1" x14ac:dyDescent="0.3">
      <c r="A299" s="168">
        <v>3294</v>
      </c>
      <c r="B299" s="153" t="s">
        <v>243</v>
      </c>
      <c r="C299" s="162"/>
      <c r="D299" s="131">
        <v>0</v>
      </c>
      <c r="E299" s="163"/>
      <c r="F299" s="74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 spans="1:26" ht="15.75" customHeight="1" x14ac:dyDescent="0.3">
      <c r="A300" s="168">
        <v>3295</v>
      </c>
      <c r="B300" s="153" t="s">
        <v>124</v>
      </c>
      <c r="C300" s="163"/>
      <c r="D300" s="131">
        <v>0</v>
      </c>
      <c r="E300" s="163"/>
      <c r="F300" s="74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 spans="1:26" ht="15.75" customHeight="1" x14ac:dyDescent="0.3">
      <c r="A301" s="168">
        <v>3299</v>
      </c>
      <c r="B301" s="153" t="s">
        <v>126</v>
      </c>
      <c r="C301" s="163"/>
      <c r="D301" s="131">
        <v>0</v>
      </c>
      <c r="E301" s="163"/>
      <c r="F301" s="74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 spans="1:26" ht="15.75" customHeight="1" x14ac:dyDescent="0.3">
      <c r="A302" s="152">
        <v>34</v>
      </c>
      <c r="B302" s="116" t="s">
        <v>127</v>
      </c>
      <c r="C302" s="162">
        <v>200</v>
      </c>
      <c r="D302" s="118">
        <v>0</v>
      </c>
      <c r="E302" s="165">
        <f>SUM(D302/C302*100)</f>
        <v>0</v>
      </c>
      <c r="F302" s="74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 spans="1:26" ht="15.75" customHeight="1" x14ac:dyDescent="0.3">
      <c r="A303" s="152">
        <v>343</v>
      </c>
      <c r="B303" s="116" t="s">
        <v>128</v>
      </c>
      <c r="C303" s="175"/>
      <c r="D303" s="151"/>
      <c r="E303" s="163"/>
      <c r="F303" s="74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 spans="1:26" ht="15.75" customHeight="1" x14ac:dyDescent="0.3">
      <c r="A304" s="168">
        <v>3431</v>
      </c>
      <c r="B304" s="153" t="s">
        <v>242</v>
      </c>
      <c r="C304" s="175"/>
      <c r="D304" s="131">
        <v>0</v>
      </c>
      <c r="E304" s="163"/>
      <c r="F304" s="74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 spans="1:26" ht="15.75" customHeight="1" x14ac:dyDescent="0.3">
      <c r="A305" s="152">
        <v>4</v>
      </c>
      <c r="B305" s="116" t="s">
        <v>6</v>
      </c>
      <c r="C305" s="162">
        <f>+SUM(C306+C310)</f>
        <v>34803</v>
      </c>
      <c r="D305" s="162">
        <f>+SUM(D306+D310)</f>
        <v>0</v>
      </c>
      <c r="E305" s="163"/>
      <c r="F305" s="74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 spans="1:26" ht="15.75" customHeight="1" x14ac:dyDescent="0.3">
      <c r="A306" s="152">
        <v>42</v>
      </c>
      <c r="B306" s="116" t="s">
        <v>179</v>
      </c>
      <c r="C306" s="162">
        <v>29803</v>
      </c>
      <c r="D306" s="118">
        <f>+SUM(D307+D309)</f>
        <v>0</v>
      </c>
      <c r="E306" s="165">
        <f>SUM(D306/C306*100)</f>
        <v>0</v>
      </c>
      <c r="F306" s="74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 spans="1:26" ht="15.75" customHeight="1" x14ac:dyDescent="0.3">
      <c r="A307" s="127">
        <v>4221</v>
      </c>
      <c r="B307" s="128" t="s">
        <v>239</v>
      </c>
      <c r="C307" s="163"/>
      <c r="D307" s="131">
        <v>0</v>
      </c>
      <c r="E307" s="163"/>
      <c r="F307" s="74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 spans="1:26" ht="15.75" customHeight="1" x14ac:dyDescent="0.3">
      <c r="A308" s="152">
        <v>424</v>
      </c>
      <c r="B308" s="116" t="s">
        <v>180</v>
      </c>
      <c r="C308" s="163"/>
      <c r="D308" s="137">
        <v>0</v>
      </c>
      <c r="E308" s="163"/>
      <c r="F308" s="74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 spans="1:26" ht="15.75" customHeight="1" x14ac:dyDescent="0.3">
      <c r="A309" s="127">
        <v>4241</v>
      </c>
      <c r="B309" s="153" t="s">
        <v>180</v>
      </c>
      <c r="C309" s="163"/>
      <c r="D309" s="137">
        <v>0</v>
      </c>
      <c r="E309" s="163"/>
      <c r="F309" s="74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 spans="1:26" ht="15.75" customHeight="1" x14ac:dyDescent="0.3">
      <c r="A310" s="152">
        <v>45</v>
      </c>
      <c r="B310" s="116" t="s">
        <v>181</v>
      </c>
      <c r="C310" s="162">
        <v>5000</v>
      </c>
      <c r="D310" s="137">
        <v>0</v>
      </c>
      <c r="E310" s="165">
        <f>SUM(D310/C310*100)</f>
        <v>0</v>
      </c>
      <c r="F310" s="74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 spans="1:26" ht="15.75" customHeight="1" x14ac:dyDescent="0.3">
      <c r="A311" s="152">
        <v>451</v>
      </c>
      <c r="B311" s="116" t="s">
        <v>182</v>
      </c>
      <c r="C311" s="163"/>
      <c r="D311" s="137"/>
      <c r="E311" s="163"/>
      <c r="F311" s="74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 spans="1:26" ht="15.75" customHeight="1" x14ac:dyDescent="0.3">
      <c r="A312" s="152"/>
      <c r="B312" s="116"/>
      <c r="C312" s="163"/>
      <c r="D312" s="137"/>
      <c r="E312" s="163"/>
      <c r="F312" s="74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 spans="1:26" ht="15.75" customHeight="1" x14ac:dyDescent="0.3">
      <c r="A313" s="136" t="s">
        <v>171</v>
      </c>
      <c r="B313" s="111"/>
      <c r="C313" s="163"/>
      <c r="D313" s="137"/>
      <c r="E313" s="163"/>
      <c r="F313" s="74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 spans="1:26" ht="15.75" customHeight="1" x14ac:dyDescent="0.3">
      <c r="A314" s="110"/>
      <c r="B314" s="110" t="s">
        <v>183</v>
      </c>
      <c r="C314" s="162">
        <f>+SUM(C315+C351)</f>
        <v>0</v>
      </c>
      <c r="D314" s="162">
        <f>+SUM(D315+D351)</f>
        <v>22964.219999999998</v>
      </c>
      <c r="E314" s="162" t="e">
        <f>(D314/C314)*100</f>
        <v>#DIV/0!</v>
      </c>
      <c r="F314" s="74"/>
      <c r="G314" s="95"/>
      <c r="H314" s="95"/>
      <c r="I314" s="95"/>
      <c r="J314" s="95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</row>
    <row r="315" spans="1:26" ht="15.75" customHeight="1" x14ac:dyDescent="0.3">
      <c r="A315" s="115">
        <v>3</v>
      </c>
      <c r="B315" s="116" t="s">
        <v>4</v>
      </c>
      <c r="C315" s="162">
        <f>+SUM(C316+C319+C347)</f>
        <v>0</v>
      </c>
      <c r="D315" s="162">
        <f>+SUM(D316+D319+D347)</f>
        <v>22689.219999999998</v>
      </c>
      <c r="E315" s="162" t="e">
        <f>(D315/C315)*100</f>
        <v>#DIV/0!</v>
      </c>
      <c r="F315" s="74"/>
      <c r="G315" s="95"/>
      <c r="H315" s="95"/>
      <c r="I315" s="95"/>
      <c r="J315" s="95"/>
      <c r="K315" s="97"/>
      <c r="L315" s="97"/>
      <c r="M315" s="97"/>
      <c r="N315" s="97"/>
      <c r="O315" s="97"/>
      <c r="P315" s="97"/>
      <c r="Q315" s="97"/>
      <c r="R315" s="97"/>
      <c r="S315" s="97"/>
      <c r="T315" s="97"/>
      <c r="U315" s="97"/>
      <c r="V315" s="97"/>
      <c r="W315" s="97"/>
      <c r="X315" s="97"/>
      <c r="Y315" s="97"/>
      <c r="Z315" s="97"/>
    </row>
    <row r="316" spans="1:26" ht="15.75" customHeight="1" x14ac:dyDescent="0.3">
      <c r="A316" s="119">
        <v>31</v>
      </c>
      <c r="B316" s="120" t="s">
        <v>5</v>
      </c>
      <c r="C316" s="135">
        <v>0</v>
      </c>
      <c r="D316" s="135">
        <v>0</v>
      </c>
      <c r="E316" s="162">
        <v>0</v>
      </c>
      <c r="F316" s="74"/>
      <c r="G316" s="74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</row>
    <row r="317" spans="1:26" ht="15.75" customHeight="1" x14ac:dyDescent="0.3">
      <c r="A317" s="123">
        <v>312</v>
      </c>
      <c r="B317" s="124" t="s">
        <v>167</v>
      </c>
      <c r="C317" s="118"/>
      <c r="D317" s="118">
        <v>0</v>
      </c>
      <c r="E317" s="118">
        <v>0</v>
      </c>
      <c r="F317" s="74"/>
      <c r="G317" s="95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</row>
    <row r="318" spans="1:26" ht="15.75" customHeight="1" x14ac:dyDescent="0.3">
      <c r="A318" s="127" t="s">
        <v>184</v>
      </c>
      <c r="B318" s="128" t="s">
        <v>167</v>
      </c>
      <c r="C318" s="131"/>
      <c r="D318" s="131">
        <v>0</v>
      </c>
      <c r="E318" s="131">
        <v>0</v>
      </c>
      <c r="F318" s="74"/>
      <c r="G318" s="98"/>
      <c r="H318" s="98"/>
      <c r="I318" s="98"/>
      <c r="J318" s="98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 spans="1:26" ht="15.75" customHeight="1" x14ac:dyDescent="0.3">
      <c r="A319" s="119">
        <v>32</v>
      </c>
      <c r="B319" s="120" t="s">
        <v>12</v>
      </c>
      <c r="C319" s="135">
        <v>0</v>
      </c>
      <c r="D319" s="135">
        <f>+SUM(D320+D324+D330+D340+D342)</f>
        <v>22643.219999999998</v>
      </c>
      <c r="E319" s="135" t="e">
        <f>(D319/C319)*100</f>
        <v>#DIV/0!</v>
      </c>
      <c r="F319" s="74"/>
      <c r="G319" s="74"/>
      <c r="H319" s="75"/>
      <c r="I319" s="75"/>
      <c r="J319" s="75"/>
      <c r="K319" s="75"/>
      <c r="L319" s="75"/>
      <c r="M319" s="75"/>
      <c r="N319" s="75"/>
      <c r="O319" s="75"/>
      <c r="P319" s="75"/>
      <c r="Q319" s="75"/>
      <c r="R319" s="75"/>
      <c r="S319" s="75"/>
      <c r="T319" s="75"/>
      <c r="U319" s="75"/>
      <c r="V319" s="75"/>
      <c r="W319" s="75"/>
      <c r="X319" s="75"/>
      <c r="Y319" s="75"/>
      <c r="Z319" s="75"/>
    </row>
    <row r="320" spans="1:26" ht="15.75" customHeight="1" x14ac:dyDescent="0.3">
      <c r="A320" s="123">
        <v>321</v>
      </c>
      <c r="B320" s="124" t="s">
        <v>31</v>
      </c>
      <c r="C320" s="118"/>
      <c r="D320" s="118">
        <f>+SUM(D321:D323)</f>
        <v>2294.0300000000002</v>
      </c>
      <c r="E320" s="118"/>
      <c r="F320" s="74"/>
      <c r="G320" s="95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</row>
    <row r="321" spans="1:26" ht="15.75" customHeight="1" x14ac:dyDescent="0.3">
      <c r="A321" s="127" t="s">
        <v>168</v>
      </c>
      <c r="B321" s="128" t="s">
        <v>32</v>
      </c>
      <c r="C321" s="131"/>
      <c r="D321" s="131">
        <v>1779.41</v>
      </c>
      <c r="E321" s="131"/>
      <c r="F321" s="74"/>
      <c r="G321" s="98"/>
      <c r="H321" s="98"/>
      <c r="I321" s="98"/>
      <c r="J321" s="98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 spans="1:26" ht="15.75" customHeight="1" x14ac:dyDescent="0.3">
      <c r="A322" s="127" t="s">
        <v>169</v>
      </c>
      <c r="B322" s="128" t="s">
        <v>101</v>
      </c>
      <c r="C322" s="131"/>
      <c r="D322" s="131">
        <v>434.62</v>
      </c>
      <c r="E322" s="131"/>
      <c r="F322" s="74"/>
      <c r="G322" s="98"/>
      <c r="H322" s="98"/>
      <c r="I322" s="98"/>
      <c r="J322" s="98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 spans="1:26" ht="15.75" customHeight="1" x14ac:dyDescent="0.3">
      <c r="A323" s="127">
        <v>3213</v>
      </c>
      <c r="B323" s="128" t="s">
        <v>102</v>
      </c>
      <c r="C323" s="131"/>
      <c r="D323" s="131">
        <v>80</v>
      </c>
      <c r="E323" s="131"/>
      <c r="F323" s="74"/>
      <c r="G323" s="98"/>
      <c r="H323" s="98"/>
      <c r="I323" s="98"/>
      <c r="J323" s="98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 spans="1:26" ht="15.75" customHeight="1" x14ac:dyDescent="0.3">
      <c r="A324" s="123">
        <v>322</v>
      </c>
      <c r="B324" s="124" t="s">
        <v>103</v>
      </c>
      <c r="C324" s="118"/>
      <c r="D324" s="118">
        <f>+SUM(D325:D329)</f>
        <v>931.01</v>
      </c>
      <c r="E324" s="118"/>
      <c r="F324" s="74"/>
      <c r="G324" s="95"/>
      <c r="H324" s="97"/>
      <c r="I324" s="97"/>
      <c r="J324" s="97"/>
      <c r="K324" s="97"/>
      <c r="L324" s="97"/>
      <c r="M324" s="97"/>
      <c r="N324" s="97"/>
      <c r="O324" s="97"/>
      <c r="P324" s="97"/>
      <c r="Q324" s="97"/>
      <c r="R324" s="97"/>
      <c r="S324" s="97"/>
      <c r="T324" s="97"/>
      <c r="U324" s="97"/>
      <c r="V324" s="97"/>
      <c r="W324" s="97"/>
      <c r="X324" s="97"/>
      <c r="Y324" s="97"/>
      <c r="Z324" s="97"/>
    </row>
    <row r="325" spans="1:26" ht="15.75" customHeight="1" x14ac:dyDescent="0.3">
      <c r="A325" s="127" t="s">
        <v>173</v>
      </c>
      <c r="B325" s="128" t="s">
        <v>104</v>
      </c>
      <c r="C325" s="131"/>
      <c r="D325" s="131">
        <v>463.06</v>
      </c>
      <c r="E325" s="131"/>
      <c r="F325" s="74"/>
      <c r="G325" s="98"/>
      <c r="H325" s="98"/>
      <c r="I325" s="98"/>
      <c r="J325" s="98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 spans="1:26" ht="15.75" customHeight="1" x14ac:dyDescent="0.3">
      <c r="A326" s="127">
        <v>3222</v>
      </c>
      <c r="B326" s="128" t="s">
        <v>185</v>
      </c>
      <c r="C326" s="131"/>
      <c r="D326" s="131">
        <v>451.65</v>
      </c>
      <c r="E326" s="131"/>
      <c r="F326" s="74"/>
      <c r="G326" s="98"/>
      <c r="H326" s="98"/>
      <c r="I326" s="98"/>
      <c r="J326" s="98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 spans="1:26" ht="15.75" customHeight="1" x14ac:dyDescent="0.3">
      <c r="A327" s="127" t="s">
        <v>175</v>
      </c>
      <c r="B327" s="128" t="s">
        <v>106</v>
      </c>
      <c r="C327" s="131"/>
      <c r="D327" s="131">
        <v>16.3</v>
      </c>
      <c r="E327" s="131"/>
      <c r="F327" s="74"/>
      <c r="G327" s="98"/>
      <c r="H327" s="98"/>
      <c r="I327" s="98"/>
      <c r="J327" s="98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 spans="1:26" ht="15.75" customHeight="1" x14ac:dyDescent="0.3">
      <c r="A328" s="127" t="s">
        <v>176</v>
      </c>
      <c r="B328" s="128" t="s">
        <v>107</v>
      </c>
      <c r="C328" s="131"/>
      <c r="D328" s="131">
        <v>0</v>
      </c>
      <c r="E328" s="131"/>
      <c r="F328" s="74"/>
      <c r="G328" s="98"/>
      <c r="H328" s="98"/>
      <c r="I328" s="98"/>
      <c r="J328" s="98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 spans="1:26" ht="15.75" customHeight="1" x14ac:dyDescent="0.3">
      <c r="A329" s="127">
        <v>3225</v>
      </c>
      <c r="B329" s="128" t="s">
        <v>186</v>
      </c>
      <c r="C329" s="131"/>
      <c r="D329" s="131"/>
      <c r="E329" s="131"/>
      <c r="F329" s="74"/>
      <c r="G329" s="98"/>
      <c r="H329" s="98"/>
      <c r="I329" s="98"/>
      <c r="J329" s="98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 spans="1:26" ht="15.75" customHeight="1" x14ac:dyDescent="0.3">
      <c r="A330" s="123">
        <v>323</v>
      </c>
      <c r="B330" s="124" t="s">
        <v>109</v>
      </c>
      <c r="C330" s="118"/>
      <c r="D330" s="118">
        <f>+SUM(D331:D339)</f>
        <v>17187.669999999998</v>
      </c>
      <c r="E330" s="118"/>
      <c r="F330" s="74"/>
      <c r="G330" s="95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</row>
    <row r="331" spans="1:26" ht="15.75" customHeight="1" x14ac:dyDescent="0.3">
      <c r="A331" s="127" t="s">
        <v>187</v>
      </c>
      <c r="B331" s="128" t="s">
        <v>110</v>
      </c>
      <c r="C331" s="131"/>
      <c r="D331" s="131">
        <v>2264.36</v>
      </c>
      <c r="E331" s="131"/>
      <c r="F331" s="74"/>
      <c r="G331" s="98"/>
      <c r="H331" s="98"/>
      <c r="I331" s="98"/>
      <c r="J331" s="98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 spans="1:26" ht="15.75" customHeight="1" x14ac:dyDescent="0.3">
      <c r="A332" s="127" t="s">
        <v>188</v>
      </c>
      <c r="B332" s="128" t="s">
        <v>111</v>
      </c>
      <c r="C332" s="131"/>
      <c r="D332" s="131"/>
      <c r="E332" s="131"/>
      <c r="F332" s="74"/>
      <c r="G332" s="98"/>
      <c r="H332" s="98"/>
      <c r="I332" s="98"/>
      <c r="J332" s="98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 spans="1:26" ht="15.75" customHeight="1" x14ac:dyDescent="0.3">
      <c r="A333" s="127">
        <v>3233</v>
      </c>
      <c r="B333" s="128" t="s">
        <v>189</v>
      </c>
      <c r="C333" s="131"/>
      <c r="D333" s="131">
        <v>0</v>
      </c>
      <c r="E333" s="131"/>
      <c r="F333" s="74"/>
      <c r="G333" s="98"/>
      <c r="H333" s="98"/>
      <c r="I333" s="98"/>
      <c r="J333" s="98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 spans="1:26" ht="15.75" customHeight="1" x14ac:dyDescent="0.3">
      <c r="A334" s="127" t="s">
        <v>190</v>
      </c>
      <c r="B334" s="128" t="s">
        <v>113</v>
      </c>
      <c r="C334" s="131"/>
      <c r="D334" s="131">
        <v>0</v>
      </c>
      <c r="E334" s="131"/>
      <c r="F334" s="74"/>
      <c r="G334" s="98"/>
      <c r="H334" s="98"/>
      <c r="I334" s="98"/>
      <c r="J334" s="98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 spans="1:26" ht="15.75" customHeight="1" x14ac:dyDescent="0.3">
      <c r="A335" s="127">
        <v>3235</v>
      </c>
      <c r="B335" s="128" t="s">
        <v>191</v>
      </c>
      <c r="C335" s="131"/>
      <c r="D335" s="131">
        <v>1250</v>
      </c>
      <c r="E335" s="131"/>
      <c r="F335" s="74"/>
      <c r="G335" s="98"/>
      <c r="H335" s="98"/>
      <c r="I335" s="98"/>
      <c r="J335" s="98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 spans="1:26" ht="15.75" customHeight="1" x14ac:dyDescent="0.3">
      <c r="A336" s="127">
        <v>3236</v>
      </c>
      <c r="B336" s="128" t="s">
        <v>272</v>
      </c>
      <c r="C336" s="131"/>
      <c r="D336" s="131">
        <v>1665.33</v>
      </c>
      <c r="E336" s="131"/>
      <c r="F336" s="74"/>
      <c r="G336" s="98"/>
      <c r="H336" s="98"/>
      <c r="I336" s="98"/>
      <c r="J336" s="98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 spans="1:26" ht="15.75" customHeight="1" x14ac:dyDescent="0.3">
      <c r="A337" s="127">
        <v>3237</v>
      </c>
      <c r="B337" s="128" t="s">
        <v>116</v>
      </c>
      <c r="C337" s="131"/>
      <c r="D337" s="131">
        <v>1119.94</v>
      </c>
      <c r="E337" s="131"/>
      <c r="F337" s="74"/>
      <c r="G337" s="98"/>
      <c r="H337" s="98"/>
      <c r="I337" s="98"/>
      <c r="J337" s="98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 spans="1:26" ht="15.75" customHeight="1" x14ac:dyDescent="0.3">
      <c r="A338" s="127" t="s">
        <v>192</v>
      </c>
      <c r="B338" s="128" t="s">
        <v>117</v>
      </c>
      <c r="C338" s="131"/>
      <c r="D338" s="131">
        <v>1176.6600000000001</v>
      </c>
      <c r="E338" s="131"/>
      <c r="F338" s="74"/>
      <c r="G338" s="98"/>
      <c r="H338" s="98"/>
      <c r="I338" s="98"/>
      <c r="J338" s="98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 spans="1:26" ht="15.75" customHeight="1" x14ac:dyDescent="0.3">
      <c r="A339" s="127" t="s">
        <v>193</v>
      </c>
      <c r="B339" s="128" t="s">
        <v>118</v>
      </c>
      <c r="C339" s="131"/>
      <c r="D339" s="131">
        <v>9711.3799999999992</v>
      </c>
      <c r="E339" s="131"/>
      <c r="F339" s="74"/>
      <c r="G339" s="98"/>
      <c r="H339" s="98"/>
      <c r="I339" s="98"/>
      <c r="J339" s="98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 spans="1:26" ht="15.75" customHeight="1" x14ac:dyDescent="0.3">
      <c r="A340" s="123">
        <v>324</v>
      </c>
      <c r="B340" s="128" t="s">
        <v>194</v>
      </c>
      <c r="C340" s="131">
        <v>0</v>
      </c>
      <c r="D340" s="118">
        <v>849</v>
      </c>
      <c r="E340" s="131"/>
      <c r="F340" s="74"/>
      <c r="G340" s="98"/>
      <c r="H340" s="98"/>
      <c r="I340" s="98"/>
      <c r="J340" s="98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 spans="1:26" ht="15.75" customHeight="1" x14ac:dyDescent="0.3">
      <c r="A341" s="127">
        <v>3241</v>
      </c>
      <c r="B341" s="128" t="s">
        <v>195</v>
      </c>
      <c r="C341" s="131">
        <v>0</v>
      </c>
      <c r="D341" s="131">
        <v>849.42</v>
      </c>
      <c r="E341" s="131"/>
      <c r="F341" s="74"/>
      <c r="G341" s="98"/>
      <c r="H341" s="98"/>
      <c r="I341" s="98"/>
      <c r="J341" s="98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 spans="1:26" ht="15.75" customHeight="1" x14ac:dyDescent="0.3">
      <c r="A342" s="123">
        <v>329</v>
      </c>
      <c r="B342" s="124" t="s">
        <v>126</v>
      </c>
      <c r="C342" s="118">
        <v>0</v>
      </c>
      <c r="D342" s="118">
        <f>+SUM(D343:D346)</f>
        <v>1381.51</v>
      </c>
      <c r="E342" s="118"/>
      <c r="F342" s="74"/>
      <c r="G342" s="95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</row>
    <row r="343" spans="1:26" ht="15.75" customHeight="1" x14ac:dyDescent="0.3">
      <c r="A343" s="127" t="s">
        <v>196</v>
      </c>
      <c r="B343" s="128" t="s">
        <v>197</v>
      </c>
      <c r="C343" s="131"/>
      <c r="D343" s="131"/>
      <c r="E343" s="131"/>
      <c r="F343" s="74"/>
      <c r="G343" s="98"/>
      <c r="H343" s="98"/>
      <c r="I343" s="98"/>
      <c r="J343" s="98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 spans="1:26" ht="15.75" customHeight="1" x14ac:dyDescent="0.3">
      <c r="A344" s="127" t="s">
        <v>198</v>
      </c>
      <c r="B344" s="128" t="s">
        <v>122</v>
      </c>
      <c r="C344" s="131"/>
      <c r="D344" s="131">
        <v>640.27</v>
      </c>
      <c r="E344" s="131"/>
      <c r="F344" s="74"/>
      <c r="G344" s="98"/>
      <c r="H344" s="98"/>
      <c r="I344" s="98"/>
      <c r="J344" s="98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 spans="1:26" ht="15.75" customHeight="1" x14ac:dyDescent="0.3">
      <c r="A345" s="127">
        <v>3295</v>
      </c>
      <c r="B345" s="128" t="s">
        <v>124</v>
      </c>
      <c r="C345" s="131"/>
      <c r="D345" s="131">
        <v>311.24</v>
      </c>
      <c r="E345" s="131"/>
      <c r="F345" s="74"/>
      <c r="G345" s="98"/>
      <c r="H345" s="98"/>
      <c r="I345" s="98"/>
      <c r="J345" s="98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 spans="1:26" ht="15.75" customHeight="1" x14ac:dyDescent="0.3">
      <c r="A346" s="127" t="s">
        <v>199</v>
      </c>
      <c r="B346" s="128" t="s">
        <v>126</v>
      </c>
      <c r="C346" s="131">
        <v>0</v>
      </c>
      <c r="D346" s="131">
        <v>430</v>
      </c>
      <c r="E346" s="131"/>
      <c r="F346" s="74"/>
      <c r="G346" s="98"/>
      <c r="H346" s="98"/>
      <c r="I346" s="98"/>
      <c r="J346" s="98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 spans="1:26" ht="15.75" customHeight="1" x14ac:dyDescent="0.3">
      <c r="A347" s="119">
        <v>34</v>
      </c>
      <c r="B347" s="120" t="s">
        <v>127</v>
      </c>
      <c r="C347" s="135">
        <v>0</v>
      </c>
      <c r="D347" s="135">
        <v>46</v>
      </c>
      <c r="E347" s="135"/>
      <c r="F347" s="74"/>
      <c r="G347" s="74"/>
      <c r="H347" s="75"/>
      <c r="I347" s="75"/>
      <c r="J347" s="75"/>
      <c r="K347" s="75"/>
      <c r="L347" s="75"/>
      <c r="M347" s="75"/>
      <c r="N347" s="75"/>
      <c r="O347" s="75"/>
      <c r="P347" s="75"/>
      <c r="Q347" s="75"/>
      <c r="R347" s="75"/>
      <c r="S347" s="75"/>
      <c r="T347" s="75"/>
      <c r="U347" s="75"/>
      <c r="V347" s="75"/>
      <c r="W347" s="75"/>
      <c r="X347" s="75"/>
      <c r="Y347" s="75"/>
      <c r="Z347" s="75"/>
    </row>
    <row r="348" spans="1:26" ht="15.75" customHeight="1" x14ac:dyDescent="0.3">
      <c r="A348" s="123">
        <v>343</v>
      </c>
      <c r="B348" s="124" t="s">
        <v>128</v>
      </c>
      <c r="C348" s="118">
        <v>0</v>
      </c>
      <c r="D348" s="118">
        <f>+SUM(D349:D350)</f>
        <v>46</v>
      </c>
      <c r="E348" s="118"/>
      <c r="F348" s="74"/>
      <c r="G348" s="95"/>
      <c r="H348" s="97"/>
      <c r="I348" s="97"/>
      <c r="J348" s="97"/>
      <c r="K348" s="97"/>
      <c r="L348" s="97"/>
      <c r="M348" s="97"/>
      <c r="N348" s="97"/>
      <c r="O348" s="97"/>
      <c r="P348" s="97"/>
      <c r="Q348" s="97"/>
      <c r="R348" s="97"/>
      <c r="S348" s="97"/>
      <c r="T348" s="97"/>
      <c r="U348" s="97"/>
      <c r="V348" s="97"/>
      <c r="W348" s="97"/>
      <c r="X348" s="97"/>
      <c r="Y348" s="97"/>
      <c r="Z348" s="97"/>
    </row>
    <row r="349" spans="1:26" ht="15.75" customHeight="1" x14ac:dyDescent="0.3">
      <c r="A349" s="127" t="s">
        <v>200</v>
      </c>
      <c r="B349" s="128" t="s">
        <v>129</v>
      </c>
      <c r="C349" s="131">
        <v>0</v>
      </c>
      <c r="D349" s="131">
        <v>46</v>
      </c>
      <c r="E349" s="131"/>
      <c r="F349" s="74"/>
      <c r="G349" s="98"/>
      <c r="H349" s="98"/>
      <c r="I349" s="98"/>
      <c r="J349" s="98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 spans="1:26" ht="15.75" customHeight="1" x14ac:dyDescent="0.3">
      <c r="A350" s="127">
        <v>3433</v>
      </c>
      <c r="B350" s="128" t="s">
        <v>144</v>
      </c>
      <c r="C350" s="131"/>
      <c r="D350" s="131">
        <v>0</v>
      </c>
      <c r="E350" s="131"/>
      <c r="F350" s="74"/>
      <c r="G350" s="98"/>
      <c r="H350" s="98"/>
      <c r="I350" s="98"/>
      <c r="J350" s="98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 spans="1:26" ht="15.75" customHeight="1" x14ac:dyDescent="0.3">
      <c r="A351" s="123">
        <v>4</v>
      </c>
      <c r="B351" s="116" t="s">
        <v>6</v>
      </c>
      <c r="C351" s="118">
        <f>+SUM(C352+C355+C362)</f>
        <v>0</v>
      </c>
      <c r="D351" s="118">
        <f>+SUM(D352+D355+D362)</f>
        <v>275</v>
      </c>
      <c r="E351" s="131"/>
      <c r="F351" s="74"/>
      <c r="G351" s="98"/>
      <c r="H351" s="98"/>
      <c r="I351" s="98"/>
      <c r="J351" s="98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 spans="1:26" ht="15.75" customHeight="1" x14ac:dyDescent="0.3">
      <c r="A352" s="123">
        <v>41</v>
      </c>
      <c r="B352" s="116" t="s">
        <v>201</v>
      </c>
      <c r="C352" s="118">
        <v>0</v>
      </c>
      <c r="D352" s="118">
        <v>0</v>
      </c>
      <c r="E352" s="131"/>
      <c r="F352" s="74"/>
      <c r="G352" s="98"/>
      <c r="H352" s="98"/>
      <c r="I352" s="98"/>
      <c r="J352" s="98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 spans="1:26" ht="15.75" customHeight="1" x14ac:dyDescent="0.3">
      <c r="A353" s="123">
        <v>412</v>
      </c>
      <c r="B353" s="116" t="s">
        <v>133</v>
      </c>
      <c r="C353" s="118"/>
      <c r="D353" s="118">
        <v>0</v>
      </c>
      <c r="E353" s="131"/>
      <c r="F353" s="74"/>
      <c r="G353" s="98"/>
      <c r="H353" s="98"/>
      <c r="I353" s="98"/>
      <c r="J353" s="98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 spans="1:26" ht="15.75" customHeight="1" x14ac:dyDescent="0.3">
      <c r="A354" s="127">
        <v>4123</v>
      </c>
      <c r="B354" s="153" t="s">
        <v>134</v>
      </c>
      <c r="C354" s="118"/>
      <c r="D354" s="131">
        <v>0</v>
      </c>
      <c r="E354" s="131"/>
      <c r="F354" s="74"/>
      <c r="G354" s="98"/>
      <c r="H354" s="98"/>
      <c r="I354" s="98"/>
      <c r="J354" s="98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 spans="1:26" ht="15.75" customHeight="1" x14ac:dyDescent="0.3">
      <c r="A355" s="152">
        <v>42</v>
      </c>
      <c r="B355" s="116" t="s">
        <v>179</v>
      </c>
      <c r="C355" s="118">
        <v>0</v>
      </c>
      <c r="D355" s="118">
        <v>275</v>
      </c>
      <c r="E355" s="135" t="e">
        <f>(D355/C355)*100</f>
        <v>#DIV/0!</v>
      </c>
      <c r="F355" s="74"/>
      <c r="G355" s="98"/>
      <c r="H355" s="98"/>
      <c r="I355" s="98"/>
      <c r="J355" s="98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 spans="1:26" ht="15.75" customHeight="1" x14ac:dyDescent="0.3">
      <c r="A356" s="123">
        <v>422</v>
      </c>
      <c r="B356" s="116" t="s">
        <v>136</v>
      </c>
      <c r="C356" s="131"/>
      <c r="D356" s="131">
        <v>0</v>
      </c>
      <c r="E356" s="131"/>
      <c r="F356" s="74"/>
      <c r="G356" s="98"/>
      <c r="H356" s="98"/>
      <c r="I356" s="98"/>
      <c r="J356" s="98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 spans="1:26" ht="15.75" customHeight="1" x14ac:dyDescent="0.3">
      <c r="A357" s="127">
        <v>4221</v>
      </c>
      <c r="B357" s="153" t="s">
        <v>137</v>
      </c>
      <c r="C357" s="131">
        <v>0</v>
      </c>
      <c r="D357" s="137">
        <v>275</v>
      </c>
      <c r="E357" s="131"/>
      <c r="F357" s="74"/>
      <c r="G357" s="98"/>
      <c r="H357" s="98"/>
      <c r="I357" s="98"/>
      <c r="J357" s="98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 spans="1:26" ht="15.75" customHeight="1" x14ac:dyDescent="0.3">
      <c r="A358" s="127">
        <v>4225</v>
      </c>
      <c r="B358" s="153" t="s">
        <v>202</v>
      </c>
      <c r="C358" s="131"/>
      <c r="D358" s="137"/>
      <c r="E358" s="131"/>
      <c r="F358" s="74"/>
      <c r="G358" s="98"/>
      <c r="H358" s="98"/>
      <c r="I358" s="98"/>
      <c r="J358" s="98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 spans="1:26" ht="15.75" customHeight="1" x14ac:dyDescent="0.3">
      <c r="A359" s="127">
        <v>4227</v>
      </c>
      <c r="B359" s="128" t="s">
        <v>203</v>
      </c>
      <c r="C359" s="131">
        <v>0</v>
      </c>
      <c r="D359" s="131">
        <v>0</v>
      </c>
      <c r="E359" s="131"/>
      <c r="F359" s="74"/>
      <c r="G359" s="98"/>
      <c r="H359" s="98"/>
      <c r="I359" s="98"/>
      <c r="J359" s="98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 spans="1:26" ht="15.75" customHeight="1" x14ac:dyDescent="0.3">
      <c r="A360" s="123">
        <v>424</v>
      </c>
      <c r="B360" s="124" t="s">
        <v>204</v>
      </c>
      <c r="C360" s="131"/>
      <c r="D360" s="118">
        <v>0</v>
      </c>
      <c r="E360" s="131"/>
      <c r="F360" s="74"/>
      <c r="G360" s="98"/>
      <c r="H360" s="98"/>
      <c r="I360" s="98"/>
      <c r="J360" s="98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 spans="1:26" ht="15.75" customHeight="1" x14ac:dyDescent="0.3">
      <c r="A361" s="127">
        <v>4241</v>
      </c>
      <c r="B361" s="153" t="s">
        <v>180</v>
      </c>
      <c r="C361" s="131"/>
      <c r="D361" s="131">
        <v>0</v>
      </c>
      <c r="E361" s="131"/>
      <c r="F361" s="74"/>
      <c r="G361" s="98"/>
      <c r="H361" s="98"/>
      <c r="I361" s="98"/>
      <c r="J361" s="98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 spans="1:26" ht="15.75" customHeight="1" x14ac:dyDescent="0.3">
      <c r="A362" s="152">
        <v>45</v>
      </c>
      <c r="B362" s="116" t="s">
        <v>181</v>
      </c>
      <c r="C362" s="118">
        <v>0</v>
      </c>
      <c r="D362" s="118">
        <v>0</v>
      </c>
      <c r="E362" s="135"/>
      <c r="F362" s="74"/>
      <c r="G362" s="98"/>
      <c r="H362" s="98"/>
      <c r="I362" s="98"/>
      <c r="J362" s="98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 spans="1:26" ht="15.75" customHeight="1" x14ac:dyDescent="0.3">
      <c r="A363" s="152">
        <v>451</v>
      </c>
      <c r="B363" s="116" t="s">
        <v>182</v>
      </c>
      <c r="C363" s="131">
        <v>0</v>
      </c>
      <c r="D363" s="118">
        <v>0</v>
      </c>
      <c r="E363" s="131"/>
      <c r="F363" s="74"/>
      <c r="G363" s="98"/>
      <c r="H363" s="98"/>
      <c r="I363" s="98"/>
      <c r="J363" s="98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 spans="1:26" ht="15.75" customHeight="1" x14ac:dyDescent="0.3">
      <c r="A364" s="152"/>
      <c r="B364" s="111"/>
      <c r="C364" s="131"/>
      <c r="D364" s="137"/>
      <c r="E364" s="131"/>
      <c r="F364" s="74"/>
      <c r="G364" s="98"/>
      <c r="H364" s="98"/>
      <c r="I364" s="98"/>
      <c r="J364" s="98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 spans="1:26" ht="15.75" customHeight="1" x14ac:dyDescent="0.3">
      <c r="A365" s="109" t="s">
        <v>171</v>
      </c>
      <c r="B365" s="172" t="s">
        <v>163</v>
      </c>
      <c r="C365" s="162">
        <v>80</v>
      </c>
      <c r="D365" s="132">
        <v>0</v>
      </c>
      <c r="E365" s="135">
        <f>(D365/C365)*100</f>
        <v>0</v>
      </c>
      <c r="F365" s="95"/>
      <c r="G365" s="95"/>
      <c r="H365" s="95"/>
      <c r="I365" s="95"/>
      <c r="J365" s="95"/>
      <c r="K365" s="95"/>
      <c r="L365" s="95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</row>
    <row r="366" spans="1:26" ht="15.75" customHeight="1" x14ac:dyDescent="0.3">
      <c r="A366" s="152">
        <v>4</v>
      </c>
      <c r="B366" s="116" t="s">
        <v>6</v>
      </c>
      <c r="C366" s="162">
        <v>80</v>
      </c>
      <c r="D366" s="132">
        <v>0</v>
      </c>
      <c r="E366" s="165"/>
      <c r="F366" s="91"/>
      <c r="G366" s="91"/>
      <c r="H366" s="92"/>
      <c r="I366" s="92"/>
      <c r="J366" s="91"/>
      <c r="K366" s="91"/>
      <c r="L366" s="91"/>
      <c r="M366" s="91"/>
      <c r="N366" s="91"/>
      <c r="O366" s="91"/>
      <c r="P366" s="91"/>
      <c r="Q366" s="91"/>
      <c r="R366" s="91"/>
      <c r="S366" s="91"/>
      <c r="T366" s="91"/>
      <c r="U366" s="91"/>
      <c r="V366" s="91"/>
      <c r="W366" s="91"/>
      <c r="X366" s="91"/>
      <c r="Y366" s="91"/>
      <c r="Z366" s="91"/>
    </row>
    <row r="367" spans="1:26" ht="15.75" customHeight="1" x14ac:dyDescent="0.3">
      <c r="A367" s="152">
        <v>42</v>
      </c>
      <c r="B367" s="116" t="s">
        <v>179</v>
      </c>
      <c r="C367" s="162">
        <v>80</v>
      </c>
      <c r="D367" s="132">
        <v>0</v>
      </c>
      <c r="E367" s="165"/>
      <c r="F367" s="91"/>
      <c r="G367" s="91"/>
      <c r="H367" s="92"/>
      <c r="I367" s="92"/>
      <c r="J367" s="91"/>
      <c r="K367" s="91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91"/>
    </row>
    <row r="368" spans="1:26" ht="15.75" customHeight="1" x14ac:dyDescent="0.3">
      <c r="A368" s="152">
        <v>422</v>
      </c>
      <c r="B368" s="116" t="s">
        <v>179</v>
      </c>
      <c r="C368" s="162"/>
      <c r="D368" s="132">
        <v>0</v>
      </c>
      <c r="E368" s="165"/>
      <c r="F368" s="91"/>
      <c r="G368" s="91"/>
      <c r="H368" s="92"/>
      <c r="I368" s="92"/>
      <c r="J368" s="91"/>
      <c r="K368" s="91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91"/>
    </row>
    <row r="369" spans="1:26" ht="15.75" customHeight="1" x14ac:dyDescent="0.3">
      <c r="A369" s="123"/>
      <c r="B369" s="124"/>
      <c r="C369" s="117"/>
      <c r="D369" s="176"/>
      <c r="E369" s="117"/>
      <c r="F369" s="91"/>
      <c r="G369" s="91"/>
      <c r="H369" s="92"/>
      <c r="I369" s="92"/>
      <c r="J369" s="91"/>
      <c r="K369" s="91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91"/>
    </row>
    <row r="370" spans="1:26" ht="15.75" customHeight="1" x14ac:dyDescent="0.3">
      <c r="A370" s="123" t="s">
        <v>210</v>
      </c>
      <c r="B370" s="111"/>
      <c r="C370" s="131"/>
      <c r="D370" s="130"/>
      <c r="E370" s="118"/>
      <c r="F370" s="100"/>
      <c r="G370" s="100"/>
      <c r="H370" s="101"/>
      <c r="I370" s="101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</row>
    <row r="371" spans="1:26" ht="15.75" customHeight="1" x14ac:dyDescent="0.3">
      <c r="A371" s="127"/>
      <c r="B371" s="147" t="s">
        <v>206</v>
      </c>
      <c r="C371" s="118">
        <v>950</v>
      </c>
      <c r="D371" s="132">
        <v>0</v>
      </c>
      <c r="E371" s="117">
        <f>(D371/C371)*100</f>
        <v>0</v>
      </c>
      <c r="F371" s="100"/>
      <c r="G371" s="100"/>
      <c r="H371" s="101"/>
      <c r="I371" s="101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</row>
    <row r="372" spans="1:26" ht="15.75" customHeight="1" x14ac:dyDescent="0.3">
      <c r="A372" s="123">
        <v>38</v>
      </c>
      <c r="B372" s="147" t="s">
        <v>130</v>
      </c>
      <c r="C372" s="118">
        <v>950</v>
      </c>
      <c r="D372" s="130">
        <v>0</v>
      </c>
      <c r="E372" s="117">
        <f>(D372/C372)*100</f>
        <v>0</v>
      </c>
      <c r="F372" s="100"/>
      <c r="G372" s="100"/>
      <c r="H372" s="101"/>
      <c r="I372" s="101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</row>
    <row r="373" spans="1:26" ht="15.75" customHeight="1" x14ac:dyDescent="0.3">
      <c r="A373" s="127">
        <v>3812</v>
      </c>
      <c r="B373" s="177" t="s">
        <v>145</v>
      </c>
      <c r="C373" s="131"/>
      <c r="D373" s="130">
        <v>0</v>
      </c>
      <c r="E373" s="118"/>
      <c r="F373" s="100"/>
      <c r="G373" s="100"/>
      <c r="H373" s="101"/>
      <c r="I373" s="101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</row>
    <row r="374" spans="1:26" ht="15.75" customHeight="1" x14ac:dyDescent="0.3">
      <c r="A374" s="127"/>
      <c r="B374" s="177"/>
      <c r="C374" s="131"/>
      <c r="D374" s="131"/>
      <c r="E374" s="118"/>
      <c r="F374" s="100"/>
      <c r="G374" s="100"/>
      <c r="H374" s="101"/>
      <c r="I374" s="101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</row>
    <row r="375" spans="1:26" ht="15.75" customHeight="1" x14ac:dyDescent="0.3">
      <c r="A375" s="168"/>
      <c r="B375" s="153"/>
      <c r="C375" s="163"/>
      <c r="D375" s="137"/>
      <c r="E375" s="165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 spans="1:26" ht="15.75" customHeight="1" x14ac:dyDescent="0.3">
      <c r="A376" s="102"/>
      <c r="B376" s="102"/>
      <c r="C376" s="102"/>
      <c r="D376" s="102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 spans="1:26" ht="15.75" customHeight="1" x14ac:dyDescent="0.3">
      <c r="A377" s="102"/>
      <c r="B377" s="102"/>
      <c r="C377" s="102"/>
      <c r="D377" s="102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 spans="1:26" ht="15.75" customHeight="1" x14ac:dyDescent="0.3">
      <c r="A378" s="102"/>
      <c r="B378" s="102"/>
      <c r="C378" s="102"/>
      <c r="D378" s="102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 spans="1:26" ht="15.75" customHeight="1" x14ac:dyDescent="0.3">
      <c r="A379" s="102"/>
      <c r="B379" s="102"/>
      <c r="C379" s="102"/>
      <c r="D379" s="102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 spans="1:26" ht="15.75" customHeight="1" x14ac:dyDescent="0.3">
      <c r="A380" s="102"/>
      <c r="B380" s="102"/>
      <c r="C380" s="102"/>
      <c r="D380" s="102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 spans="1:26" ht="15.75" customHeight="1" x14ac:dyDescent="0.3">
      <c r="A381" s="102"/>
      <c r="B381" s="102"/>
      <c r="C381" s="102"/>
      <c r="D381" s="102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 spans="1:26" ht="15.75" customHeight="1" x14ac:dyDescent="0.3">
      <c r="A382" s="102"/>
      <c r="B382" s="102"/>
      <c r="C382" s="102"/>
      <c r="D382" s="102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 spans="1:26" ht="15.75" customHeight="1" x14ac:dyDescent="0.3">
      <c r="A383" s="102"/>
      <c r="B383" s="102"/>
      <c r="C383" s="102"/>
      <c r="D383" s="102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 spans="1:26" ht="15.75" customHeight="1" x14ac:dyDescent="0.3">
      <c r="A384" s="102"/>
      <c r="B384" s="102"/>
      <c r="C384" s="102"/>
      <c r="D384" s="102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 spans="1:26" ht="15.75" customHeight="1" x14ac:dyDescent="0.3">
      <c r="A385" s="102"/>
      <c r="B385" s="102"/>
      <c r="C385" s="102"/>
      <c r="D385" s="102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 spans="1:26" ht="15.75" customHeight="1" x14ac:dyDescent="0.3">
      <c r="A386" s="102"/>
      <c r="B386" s="102"/>
      <c r="C386" s="102"/>
      <c r="D386" s="102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 spans="1:26" ht="15.75" customHeight="1" x14ac:dyDescent="0.3">
      <c r="A387" s="102"/>
      <c r="B387" s="102"/>
      <c r="C387" s="102"/>
      <c r="D387" s="102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 spans="1:26" ht="15.75" customHeight="1" x14ac:dyDescent="0.3">
      <c r="A388" s="102"/>
      <c r="B388" s="102"/>
      <c r="C388" s="102"/>
      <c r="D388" s="102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 spans="1:26" ht="15.75" customHeight="1" x14ac:dyDescent="0.3">
      <c r="A389" s="102"/>
      <c r="B389" s="102"/>
      <c r="C389" s="102"/>
      <c r="D389" s="102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 spans="1:26" ht="15.75" customHeight="1" x14ac:dyDescent="0.3">
      <c r="A390" s="102"/>
      <c r="B390" s="102"/>
      <c r="C390" s="102"/>
      <c r="D390" s="102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 spans="1:26" ht="15.75" customHeight="1" x14ac:dyDescent="0.3">
      <c r="A391" s="102"/>
      <c r="B391" s="102"/>
      <c r="C391" s="102"/>
      <c r="D391" s="102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 spans="1:26" ht="15.75" customHeight="1" x14ac:dyDescent="0.3">
      <c r="A392" s="102"/>
      <c r="B392" s="102"/>
      <c r="C392" s="102"/>
      <c r="D392" s="102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 spans="1:26" ht="15.75" customHeight="1" x14ac:dyDescent="0.3">
      <c r="A393" s="102"/>
      <c r="B393" s="102"/>
      <c r="C393" s="102"/>
      <c r="D393" s="102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 spans="1:26" ht="15.75" customHeight="1" x14ac:dyDescent="0.3">
      <c r="A394" s="102"/>
      <c r="B394" s="102"/>
      <c r="C394" s="102"/>
      <c r="D394" s="102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 spans="1:26" ht="15.75" customHeight="1" x14ac:dyDescent="0.3">
      <c r="A395" s="102"/>
      <c r="B395" s="102"/>
      <c r="C395" s="102"/>
      <c r="D395" s="102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 spans="1:26" ht="15.75" customHeight="1" x14ac:dyDescent="0.3">
      <c r="A396" s="102"/>
      <c r="B396" s="102"/>
      <c r="C396" s="102"/>
      <c r="D396" s="102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 spans="1:26" ht="15.75" customHeight="1" x14ac:dyDescent="0.3">
      <c r="A397" s="102"/>
      <c r="B397" s="102"/>
      <c r="C397" s="102"/>
      <c r="D397" s="102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 spans="1:26" ht="15.75" customHeight="1" x14ac:dyDescent="0.3">
      <c r="A398" s="102"/>
      <c r="B398" s="102"/>
      <c r="C398" s="102"/>
      <c r="D398" s="102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 spans="1:26" ht="15.75" customHeight="1" x14ac:dyDescent="0.3">
      <c r="A399" s="102"/>
      <c r="B399" s="102"/>
      <c r="C399" s="102"/>
      <c r="D399" s="102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 spans="1:26" ht="15.75" customHeight="1" x14ac:dyDescent="0.3">
      <c r="A400" s="102"/>
      <c r="B400" s="102"/>
      <c r="C400" s="102"/>
      <c r="D400" s="102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 spans="1:26" ht="15.75" customHeight="1" x14ac:dyDescent="0.3">
      <c r="A401" s="102"/>
      <c r="B401" s="102"/>
      <c r="C401" s="102"/>
      <c r="D401" s="102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 spans="1:26" ht="15.75" customHeight="1" x14ac:dyDescent="0.3">
      <c r="A402" s="102"/>
      <c r="B402" s="102"/>
      <c r="C402" s="102"/>
      <c r="D402" s="102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 spans="1:26" ht="15.75" customHeight="1" x14ac:dyDescent="0.3">
      <c r="A403" s="102"/>
      <c r="B403" s="102"/>
      <c r="C403" s="102"/>
      <c r="D403" s="102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 spans="1:26" ht="15.75" customHeight="1" x14ac:dyDescent="0.3">
      <c r="A404" s="102"/>
      <c r="B404" s="102"/>
      <c r="C404" s="102"/>
      <c r="D404" s="102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 spans="1:26" ht="15.75" customHeight="1" x14ac:dyDescent="0.3">
      <c r="A405" s="102"/>
      <c r="B405" s="102"/>
      <c r="C405" s="102"/>
      <c r="D405" s="102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 spans="1:26" ht="15.75" customHeight="1" x14ac:dyDescent="0.3">
      <c r="A406" s="102"/>
      <c r="B406" s="102"/>
      <c r="C406" s="102"/>
      <c r="D406" s="102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 spans="1:26" ht="15.75" customHeight="1" x14ac:dyDescent="0.3">
      <c r="A407" s="102"/>
      <c r="B407" s="102"/>
      <c r="C407" s="102"/>
      <c r="D407" s="102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 spans="1:26" ht="15.75" customHeight="1" x14ac:dyDescent="0.3">
      <c r="A408" s="102"/>
      <c r="B408" s="102"/>
      <c r="C408" s="102"/>
      <c r="D408" s="102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 spans="1:26" ht="15.75" customHeight="1" x14ac:dyDescent="0.3">
      <c r="A409" s="102"/>
      <c r="B409" s="102"/>
      <c r="C409" s="102"/>
      <c r="D409" s="102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 spans="1:26" ht="15.75" customHeight="1" x14ac:dyDescent="0.3">
      <c r="A410" s="102"/>
      <c r="B410" s="102"/>
      <c r="C410" s="102"/>
      <c r="D410" s="102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 spans="1:26" ht="15.75" customHeight="1" x14ac:dyDescent="0.3">
      <c r="A411" s="102"/>
      <c r="B411" s="102"/>
      <c r="C411" s="102"/>
      <c r="D411" s="102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 spans="1:26" ht="15.75" customHeight="1" x14ac:dyDescent="0.3">
      <c r="A412" s="102"/>
      <c r="B412" s="102"/>
      <c r="C412" s="102"/>
      <c r="D412" s="102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 spans="1:26" ht="15.75" customHeight="1" x14ac:dyDescent="0.3">
      <c r="A413" s="102"/>
      <c r="B413" s="102"/>
      <c r="C413" s="102"/>
      <c r="D413" s="102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 spans="1:26" ht="15.75" customHeight="1" x14ac:dyDescent="0.3">
      <c r="A414" s="102"/>
      <c r="B414" s="102"/>
      <c r="C414" s="102"/>
      <c r="D414" s="102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 spans="1:26" ht="15.75" customHeight="1" x14ac:dyDescent="0.3">
      <c r="A415" s="102"/>
      <c r="B415" s="102"/>
      <c r="C415" s="102"/>
      <c r="D415" s="102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 spans="1:26" ht="15.75" customHeight="1" x14ac:dyDescent="0.3">
      <c r="A416" s="102"/>
      <c r="B416" s="102"/>
      <c r="C416" s="102"/>
      <c r="D416" s="102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 spans="1:26" ht="15.75" customHeight="1" x14ac:dyDescent="0.3">
      <c r="A417" s="102"/>
      <c r="B417" s="102"/>
      <c r="C417" s="102"/>
      <c r="D417" s="102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 spans="1:26" ht="15.75" customHeight="1" x14ac:dyDescent="0.3">
      <c r="A418" s="102"/>
      <c r="B418" s="102"/>
      <c r="C418" s="102"/>
      <c r="D418" s="102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 spans="1:26" ht="15.75" customHeight="1" x14ac:dyDescent="0.3">
      <c r="A419" s="102"/>
      <c r="B419" s="102"/>
      <c r="C419" s="102"/>
      <c r="D419" s="102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 spans="1:26" ht="15.75" customHeight="1" x14ac:dyDescent="0.3">
      <c r="A420" s="102"/>
      <c r="B420" s="102"/>
      <c r="C420" s="102"/>
      <c r="D420" s="102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 spans="1:26" ht="15.75" customHeight="1" x14ac:dyDescent="0.3">
      <c r="A421" s="102"/>
      <c r="B421" s="102"/>
      <c r="C421" s="102"/>
      <c r="D421" s="102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 spans="1:26" ht="15.75" customHeight="1" x14ac:dyDescent="0.3">
      <c r="A422" s="102"/>
      <c r="B422" s="102"/>
      <c r="C422" s="102"/>
      <c r="D422" s="102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 spans="1:26" ht="15.75" customHeight="1" x14ac:dyDescent="0.3">
      <c r="A423" s="102"/>
      <c r="B423" s="102"/>
      <c r="C423" s="102"/>
      <c r="D423" s="102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 spans="1:26" ht="15.75" customHeight="1" x14ac:dyDescent="0.3">
      <c r="A424" s="102"/>
      <c r="B424" s="102"/>
      <c r="C424" s="102"/>
      <c r="D424" s="102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 spans="1:26" ht="15.75" customHeight="1" x14ac:dyDescent="0.3">
      <c r="A425" s="102"/>
      <c r="B425" s="102"/>
      <c r="C425" s="102"/>
      <c r="D425" s="102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 spans="1:26" ht="15.75" customHeight="1" x14ac:dyDescent="0.3">
      <c r="A426" s="102"/>
      <c r="B426" s="102"/>
      <c r="C426" s="102"/>
      <c r="D426" s="102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 spans="1:26" ht="15.75" customHeight="1" x14ac:dyDescent="0.3">
      <c r="A427" s="102"/>
      <c r="B427" s="102"/>
      <c r="C427" s="102"/>
      <c r="D427" s="102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 spans="1:26" ht="15.75" customHeight="1" x14ac:dyDescent="0.3">
      <c r="A428" s="102"/>
      <c r="B428" s="102"/>
      <c r="C428" s="102"/>
      <c r="D428" s="102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 spans="1:26" ht="15.75" customHeight="1" x14ac:dyDescent="0.3">
      <c r="A429" s="102"/>
      <c r="B429" s="102"/>
      <c r="C429" s="102"/>
      <c r="D429" s="102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 spans="1:26" ht="15.75" customHeight="1" x14ac:dyDescent="0.3">
      <c r="A430" s="102"/>
      <c r="B430" s="102"/>
      <c r="C430" s="102"/>
      <c r="D430" s="102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 spans="1:26" ht="15.75" customHeight="1" x14ac:dyDescent="0.3">
      <c r="A431" s="102"/>
      <c r="B431" s="102"/>
      <c r="C431" s="102"/>
      <c r="D431" s="102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 spans="1:26" ht="15.75" customHeight="1" x14ac:dyDescent="0.3">
      <c r="A432" s="102"/>
      <c r="B432" s="102"/>
      <c r="C432" s="102"/>
      <c r="D432" s="102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 spans="1:26" ht="15.75" customHeight="1" x14ac:dyDescent="0.3">
      <c r="A433" s="102"/>
      <c r="B433" s="102"/>
      <c r="C433" s="102"/>
      <c r="D433" s="102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 spans="1:26" ht="15.75" customHeight="1" x14ac:dyDescent="0.3">
      <c r="A434" s="102"/>
      <c r="B434" s="102"/>
      <c r="C434" s="102"/>
      <c r="D434" s="102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 spans="1:26" ht="15.75" customHeight="1" x14ac:dyDescent="0.3">
      <c r="A435" s="102"/>
      <c r="B435" s="102"/>
      <c r="C435" s="102"/>
      <c r="D435" s="102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 spans="1:26" ht="15.75" customHeight="1" x14ac:dyDescent="0.3">
      <c r="A436" s="102"/>
      <c r="B436" s="102"/>
      <c r="C436" s="102"/>
      <c r="D436" s="102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 spans="1:26" ht="15.75" customHeight="1" x14ac:dyDescent="0.3">
      <c r="A437" s="102"/>
      <c r="B437" s="102"/>
      <c r="C437" s="102"/>
      <c r="D437" s="102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 spans="1:26" ht="15.75" customHeight="1" x14ac:dyDescent="0.3">
      <c r="A438" s="102"/>
      <c r="B438" s="102"/>
      <c r="C438" s="102"/>
      <c r="D438" s="102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 spans="1:26" ht="15.75" customHeight="1" x14ac:dyDescent="0.3">
      <c r="A439" s="102"/>
      <c r="B439" s="102"/>
      <c r="C439" s="102"/>
      <c r="D439" s="102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 spans="1:26" ht="15.75" customHeight="1" x14ac:dyDescent="0.3">
      <c r="A440" s="102"/>
      <c r="B440" s="102"/>
      <c r="C440" s="102"/>
      <c r="D440" s="102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 spans="1:26" ht="15.75" customHeight="1" x14ac:dyDescent="0.3">
      <c r="A441" s="102"/>
      <c r="B441" s="102"/>
      <c r="C441" s="102"/>
      <c r="D441" s="102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 spans="1:26" ht="15.75" customHeight="1" x14ac:dyDescent="0.3">
      <c r="A442" s="102"/>
      <c r="B442" s="102"/>
      <c r="C442" s="102"/>
      <c r="D442" s="102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 spans="1:26" ht="15.75" customHeight="1" x14ac:dyDescent="0.3">
      <c r="A443" s="102"/>
      <c r="B443" s="102"/>
      <c r="C443" s="102"/>
      <c r="D443" s="102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 spans="1:26" ht="15.75" customHeight="1" x14ac:dyDescent="0.3">
      <c r="A444" s="102"/>
      <c r="B444" s="102"/>
      <c r="C444" s="102"/>
      <c r="D444" s="102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 spans="1:26" ht="15.75" customHeight="1" x14ac:dyDescent="0.3">
      <c r="A445" s="102"/>
      <c r="B445" s="102"/>
      <c r="C445" s="102"/>
      <c r="D445" s="102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 spans="1:26" ht="15.75" customHeight="1" x14ac:dyDescent="0.3">
      <c r="A446" s="102"/>
      <c r="B446" s="102"/>
      <c r="C446" s="102"/>
      <c r="D446" s="102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 spans="1:26" ht="15.75" customHeight="1" x14ac:dyDescent="0.3">
      <c r="A447" s="102"/>
      <c r="B447" s="102"/>
      <c r="C447" s="102"/>
      <c r="D447" s="102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 spans="1:26" ht="15.75" customHeight="1" x14ac:dyDescent="0.3">
      <c r="A448" s="102"/>
      <c r="B448" s="102"/>
      <c r="C448" s="102"/>
      <c r="D448" s="102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 spans="1:26" ht="15.75" customHeight="1" x14ac:dyDescent="0.3">
      <c r="A449" s="102"/>
      <c r="B449" s="102"/>
      <c r="C449" s="102"/>
      <c r="D449" s="102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 spans="1:26" ht="15.75" customHeight="1" x14ac:dyDescent="0.3">
      <c r="A450" s="102"/>
      <c r="B450" s="102"/>
      <c r="C450" s="102"/>
      <c r="D450" s="102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 spans="1:26" ht="15.75" customHeight="1" x14ac:dyDescent="0.3">
      <c r="A451" s="102"/>
      <c r="B451" s="102"/>
      <c r="C451" s="102"/>
      <c r="D451" s="102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 spans="1:26" ht="15.75" customHeight="1" x14ac:dyDescent="0.3">
      <c r="A452" s="102"/>
      <c r="B452" s="102"/>
      <c r="C452" s="102"/>
      <c r="D452" s="102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 spans="1:26" ht="15.75" customHeight="1" x14ac:dyDescent="0.3">
      <c r="A453" s="102"/>
      <c r="B453" s="102"/>
      <c r="C453" s="102"/>
      <c r="D453" s="102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 spans="1:26" ht="15.75" customHeight="1" x14ac:dyDescent="0.3">
      <c r="A454" s="102"/>
      <c r="B454" s="102"/>
      <c r="C454" s="102"/>
      <c r="D454" s="102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 spans="1:26" ht="15.75" customHeight="1" x14ac:dyDescent="0.3">
      <c r="A455" s="102"/>
      <c r="B455" s="102"/>
      <c r="C455" s="102"/>
      <c r="D455" s="102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 spans="1:26" ht="15.75" customHeight="1" x14ac:dyDescent="0.3">
      <c r="A456" s="102"/>
      <c r="B456" s="102"/>
      <c r="C456" s="102"/>
      <c r="D456" s="102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 spans="1:26" ht="15.75" customHeight="1" x14ac:dyDescent="0.3">
      <c r="A457" s="102"/>
      <c r="B457" s="102"/>
      <c r="C457" s="102"/>
      <c r="D457" s="102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 spans="1:26" ht="15.75" customHeight="1" x14ac:dyDescent="0.3">
      <c r="A458" s="102"/>
      <c r="B458" s="102"/>
      <c r="C458" s="102"/>
      <c r="D458" s="102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 spans="1:26" ht="15.75" customHeight="1" x14ac:dyDescent="0.3">
      <c r="A459" s="102"/>
      <c r="B459" s="102"/>
      <c r="C459" s="102"/>
      <c r="D459" s="102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 spans="1:26" ht="15.75" customHeight="1" x14ac:dyDescent="0.3">
      <c r="A460" s="102"/>
      <c r="B460" s="102"/>
      <c r="C460" s="102"/>
      <c r="D460" s="102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 spans="1:26" ht="15.75" customHeight="1" x14ac:dyDescent="0.3">
      <c r="A461" s="102"/>
      <c r="B461" s="102"/>
      <c r="C461" s="102"/>
      <c r="D461" s="102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 spans="1:26" ht="15.75" customHeight="1" x14ac:dyDescent="0.3">
      <c r="A462" s="102"/>
      <c r="B462" s="102"/>
      <c r="C462" s="102"/>
      <c r="D462" s="102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 spans="1:26" ht="15.75" customHeight="1" x14ac:dyDescent="0.3">
      <c r="A463" s="102"/>
      <c r="B463" s="102"/>
      <c r="C463" s="102"/>
      <c r="D463" s="102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 spans="1:26" ht="15.75" customHeight="1" x14ac:dyDescent="0.3">
      <c r="A464" s="102"/>
      <c r="B464" s="102"/>
      <c r="C464" s="102"/>
      <c r="D464" s="102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 spans="1:26" ht="15.75" customHeight="1" x14ac:dyDescent="0.3">
      <c r="A465" s="102"/>
      <c r="B465" s="102"/>
      <c r="C465" s="102"/>
      <c r="D465" s="102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 spans="1:26" ht="15.75" customHeight="1" x14ac:dyDescent="0.3">
      <c r="A466" s="102"/>
      <c r="B466" s="102"/>
      <c r="C466" s="102"/>
      <c r="D466" s="102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 spans="1:26" ht="15.75" customHeight="1" x14ac:dyDescent="0.3">
      <c r="A467" s="102"/>
      <c r="B467" s="102"/>
      <c r="C467" s="102"/>
      <c r="D467" s="102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 spans="1:26" ht="15.75" customHeight="1" x14ac:dyDescent="0.3">
      <c r="A468" s="102"/>
      <c r="B468" s="102"/>
      <c r="C468" s="102"/>
      <c r="D468" s="102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 spans="1:26" ht="15.75" customHeight="1" x14ac:dyDescent="0.3">
      <c r="A469" s="102"/>
      <c r="B469" s="102"/>
      <c r="C469" s="102"/>
      <c r="D469" s="102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 spans="1:26" ht="15.75" customHeight="1" x14ac:dyDescent="0.3">
      <c r="A470" s="102"/>
      <c r="B470" s="102"/>
      <c r="C470" s="102"/>
      <c r="D470" s="102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 spans="1:26" ht="15.75" customHeight="1" x14ac:dyDescent="0.3">
      <c r="A471" s="102"/>
      <c r="B471" s="102"/>
      <c r="C471" s="102"/>
      <c r="D471" s="102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 spans="1:26" ht="15.75" customHeight="1" x14ac:dyDescent="0.3">
      <c r="A472" s="102"/>
      <c r="B472" s="102"/>
      <c r="C472" s="102"/>
      <c r="D472" s="102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 spans="1:26" ht="15.75" customHeight="1" x14ac:dyDescent="0.3">
      <c r="A473" s="102"/>
      <c r="B473" s="102"/>
      <c r="C473" s="102"/>
      <c r="D473" s="102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 spans="1:26" ht="15.75" customHeight="1" x14ac:dyDescent="0.3">
      <c r="A474" s="102"/>
      <c r="B474" s="102"/>
      <c r="C474" s="102"/>
      <c r="D474" s="102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 spans="1:26" ht="15.75" customHeight="1" x14ac:dyDescent="0.3">
      <c r="A475" s="102"/>
      <c r="B475" s="102"/>
      <c r="C475" s="102"/>
      <c r="D475" s="102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 spans="1:26" ht="15.75" customHeight="1" x14ac:dyDescent="0.3">
      <c r="A476" s="102"/>
      <c r="B476" s="102"/>
      <c r="C476" s="102"/>
      <c r="D476" s="102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 spans="1:26" ht="15.75" customHeight="1" x14ac:dyDescent="0.3">
      <c r="A477" s="102"/>
      <c r="B477" s="102"/>
      <c r="C477" s="102"/>
      <c r="D477" s="102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 spans="1:26" ht="15.75" customHeight="1" x14ac:dyDescent="0.3">
      <c r="A478" s="102"/>
      <c r="B478" s="102"/>
      <c r="C478" s="102"/>
      <c r="D478" s="102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 spans="1:26" ht="15.75" customHeight="1" x14ac:dyDescent="0.3">
      <c r="A479" s="102"/>
      <c r="B479" s="102"/>
      <c r="C479" s="102"/>
      <c r="D479" s="102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 spans="1:26" ht="15.75" customHeight="1" x14ac:dyDescent="0.3">
      <c r="A480" s="102"/>
      <c r="B480" s="102"/>
      <c r="C480" s="102"/>
      <c r="D480" s="102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 spans="1:26" ht="15.75" customHeight="1" x14ac:dyDescent="0.3">
      <c r="A481" s="102"/>
      <c r="B481" s="102"/>
      <c r="C481" s="102"/>
      <c r="D481" s="102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 spans="1:26" ht="15.75" customHeight="1" x14ac:dyDescent="0.3">
      <c r="A482" s="102"/>
      <c r="B482" s="102"/>
      <c r="C482" s="102"/>
      <c r="D482" s="102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 spans="1:26" ht="15.75" customHeight="1" x14ac:dyDescent="0.3">
      <c r="A483" s="102"/>
      <c r="B483" s="102"/>
      <c r="C483" s="102"/>
      <c r="D483" s="102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 spans="1:26" ht="15.75" customHeight="1" x14ac:dyDescent="0.3">
      <c r="A484" s="102"/>
      <c r="B484" s="102"/>
      <c r="C484" s="102"/>
      <c r="D484" s="102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 spans="1:26" ht="15.75" customHeight="1" x14ac:dyDescent="0.3">
      <c r="A485" s="102"/>
      <c r="B485" s="102"/>
      <c r="C485" s="102"/>
      <c r="D485" s="102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 spans="1:26" ht="15.75" customHeight="1" x14ac:dyDescent="0.3">
      <c r="A486" s="102"/>
      <c r="B486" s="102"/>
      <c r="C486" s="102"/>
      <c r="D486" s="102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 spans="1:26" ht="15.75" customHeight="1" x14ac:dyDescent="0.3">
      <c r="A487" s="102"/>
      <c r="B487" s="102"/>
      <c r="C487" s="102"/>
      <c r="D487" s="102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 spans="1:26" ht="15.75" customHeight="1" x14ac:dyDescent="0.3">
      <c r="A488" s="102"/>
      <c r="B488" s="102"/>
      <c r="C488" s="102"/>
      <c r="D488" s="102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 spans="1:26" ht="15.75" customHeight="1" x14ac:dyDescent="0.3">
      <c r="A489" s="102"/>
      <c r="B489" s="102"/>
      <c r="C489" s="102"/>
      <c r="D489" s="102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 spans="1:26" ht="15.75" customHeight="1" x14ac:dyDescent="0.3">
      <c r="A490" s="102"/>
      <c r="B490" s="102"/>
      <c r="C490" s="102"/>
      <c r="D490" s="102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 spans="1:26" ht="15.75" customHeight="1" x14ac:dyDescent="0.3">
      <c r="A491" s="102"/>
      <c r="B491" s="102"/>
      <c r="C491" s="102"/>
      <c r="D491" s="102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 spans="1:26" ht="15.75" customHeight="1" x14ac:dyDescent="0.3">
      <c r="A492" s="102"/>
      <c r="B492" s="102"/>
      <c r="C492" s="102"/>
      <c r="D492" s="102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 spans="1:26" ht="15.75" customHeight="1" x14ac:dyDescent="0.3">
      <c r="A493" s="102"/>
      <c r="B493" s="102"/>
      <c r="C493" s="102"/>
      <c r="D493" s="102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 spans="1:26" ht="15.75" customHeight="1" x14ac:dyDescent="0.3">
      <c r="A494" s="102"/>
      <c r="B494" s="102"/>
      <c r="C494" s="102"/>
      <c r="D494" s="102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 spans="1:26" ht="15.75" customHeight="1" x14ac:dyDescent="0.3">
      <c r="A495" s="102"/>
      <c r="B495" s="102"/>
      <c r="C495" s="102"/>
      <c r="D495" s="102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 spans="1:26" ht="15.75" customHeight="1" x14ac:dyDescent="0.3">
      <c r="A496" s="102"/>
      <c r="B496" s="102"/>
      <c r="C496" s="102"/>
      <c r="D496" s="102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 spans="1:26" ht="15.75" customHeight="1" x14ac:dyDescent="0.3">
      <c r="A497" s="102"/>
      <c r="B497" s="102"/>
      <c r="C497" s="102"/>
      <c r="D497" s="102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 spans="1:26" ht="15.75" customHeight="1" x14ac:dyDescent="0.3">
      <c r="A498" s="102"/>
      <c r="B498" s="102"/>
      <c r="C498" s="102"/>
      <c r="D498" s="102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 spans="1:26" ht="15.75" customHeight="1" x14ac:dyDescent="0.3">
      <c r="A499" s="102"/>
      <c r="B499" s="102"/>
      <c r="C499" s="102"/>
      <c r="D499" s="102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 spans="1:26" ht="15.75" customHeight="1" x14ac:dyDescent="0.3">
      <c r="A500" s="102"/>
      <c r="B500" s="102"/>
      <c r="C500" s="102"/>
      <c r="D500" s="102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 spans="1:26" ht="15.75" customHeight="1" x14ac:dyDescent="0.3">
      <c r="A501" s="102"/>
      <c r="B501" s="102"/>
      <c r="C501" s="102"/>
      <c r="D501" s="102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 spans="1:26" ht="15.75" customHeight="1" x14ac:dyDescent="0.3">
      <c r="A502" s="102"/>
      <c r="B502" s="102"/>
      <c r="C502" s="102"/>
      <c r="D502" s="102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 spans="1:26" ht="15.75" customHeight="1" x14ac:dyDescent="0.3">
      <c r="A503" s="102"/>
      <c r="B503" s="102"/>
      <c r="C503" s="102"/>
      <c r="D503" s="102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 spans="1:26" ht="15.75" customHeight="1" x14ac:dyDescent="0.3">
      <c r="A504" s="102"/>
      <c r="B504" s="102"/>
      <c r="C504" s="102"/>
      <c r="D504" s="102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 spans="1:26" ht="15.75" customHeight="1" x14ac:dyDescent="0.3">
      <c r="A505" s="102"/>
      <c r="B505" s="102"/>
      <c r="C505" s="102"/>
      <c r="D505" s="102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 spans="1:26" ht="15.75" customHeight="1" x14ac:dyDescent="0.3">
      <c r="A506" s="102"/>
      <c r="B506" s="102"/>
      <c r="C506" s="102"/>
      <c r="D506" s="102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 spans="1:26" ht="15.75" customHeight="1" x14ac:dyDescent="0.3">
      <c r="A507" s="102"/>
      <c r="B507" s="102"/>
      <c r="C507" s="102"/>
      <c r="D507" s="102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 spans="1:26" ht="15.75" customHeight="1" x14ac:dyDescent="0.3">
      <c r="A508" s="102"/>
      <c r="B508" s="102"/>
      <c r="C508" s="102"/>
      <c r="D508" s="102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 spans="1:26" ht="15.75" customHeight="1" x14ac:dyDescent="0.3">
      <c r="A509" s="102"/>
      <c r="B509" s="102"/>
      <c r="C509" s="102"/>
      <c r="D509" s="102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 spans="1:26" ht="15.75" customHeight="1" x14ac:dyDescent="0.3">
      <c r="A510" s="102"/>
      <c r="B510" s="102"/>
      <c r="C510" s="102"/>
      <c r="D510" s="102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 spans="1:26" ht="15.75" customHeight="1" x14ac:dyDescent="0.3">
      <c r="A511" s="102"/>
      <c r="B511" s="102"/>
      <c r="C511" s="102"/>
      <c r="D511" s="102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 spans="1:26" ht="15.75" customHeight="1" x14ac:dyDescent="0.3">
      <c r="A512" s="102"/>
      <c r="B512" s="102"/>
      <c r="C512" s="102"/>
      <c r="D512" s="102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 spans="1:26" ht="15.75" customHeight="1" x14ac:dyDescent="0.3">
      <c r="A513" s="102"/>
      <c r="B513" s="102"/>
      <c r="C513" s="102"/>
      <c r="D513" s="102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 spans="1:26" ht="15.75" customHeight="1" x14ac:dyDescent="0.3">
      <c r="A514" s="102"/>
      <c r="B514" s="102"/>
      <c r="C514" s="102"/>
      <c r="D514" s="102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 spans="1:26" ht="15.75" customHeight="1" x14ac:dyDescent="0.3">
      <c r="A515" s="102"/>
      <c r="B515" s="102"/>
      <c r="C515" s="102"/>
      <c r="D515" s="102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 spans="1:26" ht="15.75" customHeight="1" x14ac:dyDescent="0.3">
      <c r="A516" s="102"/>
      <c r="B516" s="102"/>
      <c r="C516" s="102"/>
      <c r="D516" s="102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 spans="1:26" ht="15.75" customHeight="1" x14ac:dyDescent="0.3">
      <c r="A517" s="102"/>
      <c r="B517" s="102"/>
      <c r="C517" s="102"/>
      <c r="D517" s="102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 spans="1:26" ht="15.75" customHeight="1" x14ac:dyDescent="0.3">
      <c r="A518" s="102"/>
      <c r="B518" s="102"/>
      <c r="C518" s="102"/>
      <c r="D518" s="102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 spans="1:26" ht="15.75" customHeight="1" x14ac:dyDescent="0.3">
      <c r="A519" s="102"/>
      <c r="B519" s="102"/>
      <c r="C519" s="102"/>
      <c r="D519" s="102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 spans="1:26" ht="15.75" customHeight="1" x14ac:dyDescent="0.3">
      <c r="A520" s="102"/>
      <c r="B520" s="102"/>
      <c r="C520" s="102"/>
      <c r="D520" s="102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 spans="1:26" ht="15.75" customHeight="1" x14ac:dyDescent="0.3">
      <c r="A521" s="102"/>
      <c r="B521" s="102"/>
      <c r="C521" s="102"/>
      <c r="D521" s="102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 spans="1:26" ht="15.75" customHeight="1" x14ac:dyDescent="0.3">
      <c r="A522" s="102"/>
      <c r="B522" s="102"/>
      <c r="C522" s="102"/>
      <c r="D522" s="102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 spans="1:26" ht="15.75" customHeight="1" x14ac:dyDescent="0.3">
      <c r="A523" s="102"/>
      <c r="B523" s="102"/>
      <c r="C523" s="102"/>
      <c r="D523" s="102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 spans="1:26" ht="15.75" customHeight="1" x14ac:dyDescent="0.3">
      <c r="A524" s="102"/>
      <c r="B524" s="102"/>
      <c r="C524" s="102"/>
      <c r="D524" s="102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 spans="1:26" ht="15.75" customHeight="1" x14ac:dyDescent="0.3">
      <c r="A525" s="102"/>
      <c r="B525" s="102"/>
      <c r="C525" s="102"/>
      <c r="D525" s="102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 spans="1:26" ht="15.75" customHeight="1" x14ac:dyDescent="0.3">
      <c r="A526" s="102"/>
      <c r="B526" s="102"/>
      <c r="C526" s="102"/>
      <c r="D526" s="102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 spans="1:26" ht="15.75" customHeight="1" x14ac:dyDescent="0.3">
      <c r="A527" s="102"/>
      <c r="B527" s="102"/>
      <c r="C527" s="102"/>
      <c r="D527" s="102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 spans="1:26" ht="15.75" customHeight="1" x14ac:dyDescent="0.3">
      <c r="A528" s="102"/>
      <c r="B528" s="102"/>
      <c r="C528" s="102"/>
      <c r="D528" s="102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 spans="1:26" ht="15.75" customHeight="1" x14ac:dyDescent="0.3">
      <c r="A529" s="102"/>
      <c r="B529" s="102"/>
      <c r="C529" s="102"/>
      <c r="D529" s="102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 spans="1:26" ht="15.75" customHeight="1" x14ac:dyDescent="0.3">
      <c r="A530" s="102"/>
      <c r="B530" s="102"/>
      <c r="C530" s="102"/>
      <c r="D530" s="102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 spans="1:26" ht="15.75" customHeight="1" x14ac:dyDescent="0.3">
      <c r="A531" s="102"/>
      <c r="B531" s="102"/>
      <c r="C531" s="102"/>
      <c r="D531" s="102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 spans="1:26" ht="15.75" customHeight="1" x14ac:dyDescent="0.3">
      <c r="A532" s="102"/>
      <c r="B532" s="102"/>
      <c r="C532" s="102"/>
      <c r="D532" s="102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 spans="1:26" ht="15.75" customHeight="1" x14ac:dyDescent="0.3">
      <c r="A533" s="102"/>
      <c r="B533" s="102"/>
      <c r="C533" s="102"/>
      <c r="D533" s="102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 spans="1:26" ht="15.75" customHeight="1" x14ac:dyDescent="0.3">
      <c r="A534" s="102"/>
      <c r="B534" s="102"/>
      <c r="C534" s="102"/>
      <c r="D534" s="102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 spans="1:26" ht="15.75" customHeight="1" x14ac:dyDescent="0.3">
      <c r="A535" s="102"/>
      <c r="B535" s="102"/>
      <c r="C535" s="102"/>
      <c r="D535" s="102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 spans="1:26" ht="15.75" customHeight="1" x14ac:dyDescent="0.3">
      <c r="A536" s="102"/>
      <c r="B536" s="102"/>
      <c r="C536" s="102"/>
      <c r="D536" s="102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 spans="1:26" ht="15.75" customHeight="1" x14ac:dyDescent="0.3">
      <c r="A537" s="102"/>
      <c r="B537" s="102"/>
      <c r="C537" s="102"/>
      <c r="D537" s="102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 spans="1:26" ht="15.75" customHeight="1" x14ac:dyDescent="0.3">
      <c r="A538" s="102"/>
      <c r="B538" s="102"/>
      <c r="C538" s="102"/>
      <c r="D538" s="102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 spans="1:26" ht="15.75" customHeight="1" x14ac:dyDescent="0.3">
      <c r="A539" s="102"/>
      <c r="B539" s="102"/>
      <c r="C539" s="102"/>
      <c r="D539" s="102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 spans="1:26" ht="15.75" customHeight="1" x14ac:dyDescent="0.3">
      <c r="A540" s="102"/>
      <c r="B540" s="102"/>
      <c r="C540" s="102"/>
      <c r="D540" s="102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 spans="1:26" ht="15.75" customHeight="1" x14ac:dyDescent="0.3">
      <c r="A541" s="102"/>
      <c r="B541" s="102"/>
      <c r="C541" s="102"/>
      <c r="D541" s="102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 spans="1:26" ht="15.75" customHeight="1" x14ac:dyDescent="0.3">
      <c r="A542" s="102"/>
      <c r="B542" s="102"/>
      <c r="C542" s="102"/>
      <c r="D542" s="102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 spans="1:26" ht="15.75" customHeight="1" x14ac:dyDescent="0.3">
      <c r="A543" s="102"/>
      <c r="B543" s="102"/>
      <c r="C543" s="102"/>
      <c r="D543" s="102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 spans="1:26" ht="15.75" customHeight="1" x14ac:dyDescent="0.3">
      <c r="A544" s="102"/>
      <c r="B544" s="102"/>
      <c r="C544" s="102"/>
      <c r="D544" s="102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 spans="1:26" ht="15.75" customHeight="1" x14ac:dyDescent="0.3">
      <c r="A545" s="102"/>
      <c r="B545" s="102"/>
      <c r="C545" s="102"/>
      <c r="D545" s="102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 spans="1:26" ht="15.75" customHeight="1" x14ac:dyDescent="0.3">
      <c r="A546" s="102"/>
      <c r="B546" s="102"/>
      <c r="C546" s="102"/>
      <c r="D546" s="102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 spans="1:26" ht="15.75" customHeight="1" x14ac:dyDescent="0.3">
      <c r="A547" s="102"/>
      <c r="B547" s="102"/>
      <c r="C547" s="102"/>
      <c r="D547" s="102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 spans="1:26" ht="15.75" customHeight="1" x14ac:dyDescent="0.3">
      <c r="A548" s="102"/>
      <c r="B548" s="102"/>
      <c r="C548" s="102"/>
      <c r="D548" s="102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 spans="1:26" ht="15.75" customHeight="1" x14ac:dyDescent="0.3">
      <c r="A549" s="102"/>
      <c r="B549" s="102"/>
      <c r="C549" s="102"/>
      <c r="D549" s="102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 spans="1:26" ht="15.75" customHeight="1" x14ac:dyDescent="0.3">
      <c r="A550" s="102"/>
      <c r="B550" s="102"/>
      <c r="C550" s="102"/>
      <c r="D550" s="102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 spans="1:26" ht="15.75" customHeight="1" x14ac:dyDescent="0.3">
      <c r="A551" s="102"/>
      <c r="B551" s="102"/>
      <c r="C551" s="102"/>
      <c r="D551" s="102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 spans="1:26" ht="15.75" customHeight="1" x14ac:dyDescent="0.3">
      <c r="A552" s="102"/>
      <c r="B552" s="102"/>
      <c r="C552" s="102"/>
      <c r="D552" s="102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 spans="1:26" ht="15.75" customHeight="1" x14ac:dyDescent="0.3">
      <c r="A553" s="102"/>
      <c r="B553" s="102"/>
      <c r="C553" s="102"/>
      <c r="D553" s="102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 spans="1:26" ht="15.75" customHeight="1" x14ac:dyDescent="0.3">
      <c r="A554" s="102"/>
      <c r="B554" s="102"/>
      <c r="C554" s="102"/>
      <c r="D554" s="102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 spans="1:26" ht="15.75" customHeight="1" x14ac:dyDescent="0.3">
      <c r="A555" s="102"/>
      <c r="B555" s="102"/>
      <c r="C555" s="102"/>
      <c r="D555" s="102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 spans="1:26" ht="15.75" customHeight="1" x14ac:dyDescent="0.3">
      <c r="A556" s="102"/>
      <c r="B556" s="102"/>
      <c r="C556" s="102"/>
      <c r="D556" s="102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 spans="1:26" ht="15.75" customHeight="1" x14ac:dyDescent="0.3">
      <c r="A557" s="102"/>
      <c r="B557" s="102"/>
      <c r="C557" s="102"/>
      <c r="D557" s="102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 spans="1:26" ht="15.75" customHeight="1" x14ac:dyDescent="0.3">
      <c r="A558" s="102"/>
      <c r="B558" s="102"/>
      <c r="C558" s="102"/>
      <c r="D558" s="102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 spans="1:26" ht="15.75" customHeight="1" x14ac:dyDescent="0.3">
      <c r="A559" s="102"/>
      <c r="B559" s="102"/>
      <c r="C559" s="102"/>
      <c r="D559" s="102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 spans="1:26" ht="15.75" customHeight="1" x14ac:dyDescent="0.3">
      <c r="A560" s="102"/>
      <c r="B560" s="102"/>
      <c r="C560" s="102"/>
      <c r="D560" s="102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 spans="1:26" ht="15.75" customHeight="1" x14ac:dyDescent="0.3">
      <c r="A561" s="102"/>
      <c r="B561" s="102"/>
      <c r="C561" s="102"/>
      <c r="D561" s="102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 spans="1:26" ht="15.75" customHeight="1" x14ac:dyDescent="0.3">
      <c r="A562" s="102"/>
      <c r="B562" s="102"/>
      <c r="C562" s="102"/>
      <c r="D562" s="102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 spans="1:26" ht="15.75" customHeight="1" x14ac:dyDescent="0.3">
      <c r="A563" s="102"/>
      <c r="B563" s="102"/>
      <c r="C563" s="102"/>
      <c r="D563" s="102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 spans="1:26" ht="15.75" customHeight="1" x14ac:dyDescent="0.3">
      <c r="A564" s="102"/>
      <c r="B564" s="102"/>
      <c r="C564" s="102"/>
      <c r="D564" s="102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 spans="1:26" ht="15.75" customHeight="1" x14ac:dyDescent="0.3">
      <c r="A565" s="102"/>
      <c r="B565" s="102"/>
      <c r="C565" s="102"/>
      <c r="D565" s="102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 spans="1:26" ht="15.75" customHeight="1" x14ac:dyDescent="0.3">
      <c r="A566" s="102"/>
      <c r="B566" s="102"/>
      <c r="C566" s="102"/>
      <c r="D566" s="102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 spans="1:26" ht="15.75" customHeight="1" x14ac:dyDescent="0.3">
      <c r="A567" s="102"/>
      <c r="B567" s="102"/>
      <c r="C567" s="102"/>
      <c r="D567" s="102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 spans="1:26" ht="15.75" customHeight="1" x14ac:dyDescent="0.3">
      <c r="A568" s="102"/>
      <c r="B568" s="102"/>
      <c r="C568" s="102"/>
      <c r="D568" s="102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 spans="1:26" ht="15.75" customHeight="1" x14ac:dyDescent="0.3">
      <c r="A569" s="102"/>
      <c r="B569" s="102"/>
      <c r="C569" s="102"/>
      <c r="D569" s="102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 spans="1:26" ht="15.75" customHeight="1" x14ac:dyDescent="0.3">
      <c r="A570" s="102"/>
      <c r="B570" s="102"/>
      <c r="C570" s="102"/>
      <c r="D570" s="102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 spans="1:26" ht="15.75" customHeight="1" x14ac:dyDescent="0.3">
      <c r="A571" s="102"/>
      <c r="B571" s="102"/>
      <c r="C571" s="102"/>
      <c r="D571" s="102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 spans="1:26" ht="15.75" customHeight="1" x14ac:dyDescent="0.3">
      <c r="A572" s="102"/>
      <c r="B572" s="102"/>
      <c r="C572" s="102"/>
      <c r="D572" s="102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 spans="1:26" ht="15.75" customHeight="1" x14ac:dyDescent="0.3">
      <c r="A573" s="102"/>
      <c r="B573" s="102"/>
      <c r="C573" s="102"/>
      <c r="D573" s="102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 spans="1:26" ht="15.75" customHeight="1" x14ac:dyDescent="0.3">
      <c r="A574" s="102"/>
      <c r="B574" s="102"/>
      <c r="C574" s="102"/>
      <c r="D574" s="102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 spans="1:26" ht="15.75" customHeight="1" x14ac:dyDescent="0.3">
      <c r="A575" s="102"/>
      <c r="B575" s="102"/>
      <c r="C575" s="102"/>
      <c r="D575" s="102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 spans="1:26" ht="15.75" customHeight="1" x14ac:dyDescent="0.3">
      <c r="A576" s="102"/>
      <c r="B576" s="102"/>
      <c r="C576" s="102"/>
      <c r="D576" s="102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 spans="1:26" ht="15.75" customHeight="1" x14ac:dyDescent="0.3">
      <c r="A577" s="102"/>
      <c r="B577" s="102"/>
      <c r="C577" s="102"/>
      <c r="D577" s="102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 spans="1:26" ht="15.75" customHeight="1" x14ac:dyDescent="0.3">
      <c r="A578" s="102"/>
      <c r="B578" s="102"/>
      <c r="C578" s="102"/>
      <c r="D578" s="102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 spans="1:26" ht="15.75" customHeight="1" x14ac:dyDescent="0.3">
      <c r="A579" s="102"/>
      <c r="B579" s="102"/>
      <c r="C579" s="102"/>
      <c r="D579" s="102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 spans="1:26" ht="15.75" customHeight="1" x14ac:dyDescent="0.3">
      <c r="A580" s="102"/>
      <c r="B580" s="102"/>
      <c r="C580" s="102"/>
      <c r="D580" s="102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 spans="1:26" ht="15.75" customHeight="1" x14ac:dyDescent="0.3">
      <c r="A581" s="102"/>
      <c r="B581" s="102"/>
      <c r="C581" s="102"/>
      <c r="D581" s="102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 spans="1:26" ht="15.75" customHeight="1" x14ac:dyDescent="0.3">
      <c r="A582" s="102"/>
      <c r="B582" s="102"/>
      <c r="C582" s="102"/>
      <c r="D582" s="102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 spans="1:26" ht="15.75" customHeight="1" x14ac:dyDescent="0.3">
      <c r="A583" s="102"/>
      <c r="B583" s="102"/>
      <c r="C583" s="102"/>
      <c r="D583" s="102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 spans="1:26" ht="15.75" customHeight="1" x14ac:dyDescent="0.3">
      <c r="A584" s="102"/>
      <c r="B584" s="102"/>
      <c r="C584" s="102"/>
      <c r="D584" s="102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 spans="1:26" ht="15.75" customHeight="1" x14ac:dyDescent="0.3">
      <c r="A585" s="102"/>
      <c r="B585" s="102"/>
      <c r="C585" s="102"/>
      <c r="D585" s="102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 spans="1:26" ht="15.75" customHeight="1" x14ac:dyDescent="0.3">
      <c r="A586" s="102"/>
      <c r="B586" s="102"/>
      <c r="C586" s="102"/>
      <c r="D586" s="102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 spans="1:26" ht="15.75" customHeight="1" x14ac:dyDescent="0.3">
      <c r="A587" s="102"/>
      <c r="B587" s="102"/>
      <c r="C587" s="102"/>
      <c r="D587" s="102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 spans="1:26" ht="15.75" customHeight="1" x14ac:dyDescent="0.3">
      <c r="A588" s="102"/>
      <c r="B588" s="102"/>
      <c r="C588" s="102"/>
      <c r="D588" s="102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 spans="1:26" ht="15.75" customHeight="1" x14ac:dyDescent="0.3">
      <c r="A589" s="102"/>
      <c r="B589" s="102"/>
      <c r="C589" s="102"/>
      <c r="D589" s="102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 spans="1:26" ht="15.75" customHeight="1" x14ac:dyDescent="0.3">
      <c r="A590" s="102"/>
      <c r="B590" s="102"/>
      <c r="C590" s="102"/>
      <c r="D590" s="102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 spans="1:26" ht="15.75" customHeight="1" x14ac:dyDescent="0.3">
      <c r="A591" s="102"/>
      <c r="B591" s="102"/>
      <c r="C591" s="102"/>
      <c r="D591" s="102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 spans="1:26" ht="15.75" customHeight="1" x14ac:dyDescent="0.3">
      <c r="A592" s="102"/>
      <c r="B592" s="102"/>
      <c r="C592" s="102"/>
      <c r="D592" s="102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 spans="1:26" ht="15.75" customHeight="1" x14ac:dyDescent="0.3">
      <c r="A593" s="102"/>
      <c r="B593" s="102"/>
      <c r="C593" s="102"/>
      <c r="D593" s="102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 spans="1:26" ht="15.75" customHeight="1" x14ac:dyDescent="0.3">
      <c r="A594" s="102"/>
      <c r="B594" s="102"/>
      <c r="C594" s="102"/>
      <c r="D594" s="102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 spans="1:26" ht="15.75" customHeight="1" x14ac:dyDescent="0.3">
      <c r="A595" s="102"/>
      <c r="B595" s="102"/>
      <c r="C595" s="102"/>
      <c r="D595" s="102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 spans="1:26" ht="15.75" customHeight="1" x14ac:dyDescent="0.3">
      <c r="A596" s="102"/>
      <c r="B596" s="102"/>
      <c r="C596" s="102"/>
      <c r="D596" s="102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 spans="1:26" ht="15.75" customHeight="1" x14ac:dyDescent="0.3">
      <c r="A597" s="102"/>
      <c r="B597" s="102"/>
      <c r="C597" s="102"/>
      <c r="D597" s="102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 spans="1:26" ht="15.75" customHeight="1" x14ac:dyDescent="0.3">
      <c r="A598" s="102"/>
      <c r="B598" s="102"/>
      <c r="C598" s="102"/>
      <c r="D598" s="102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 spans="1:26" ht="15.75" customHeight="1" x14ac:dyDescent="0.3">
      <c r="A599" s="102"/>
      <c r="B599" s="102"/>
      <c r="C599" s="102"/>
      <c r="D599" s="102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 spans="1:26" ht="15.75" customHeight="1" x14ac:dyDescent="0.3">
      <c r="A600" s="102"/>
      <c r="B600" s="102"/>
      <c r="C600" s="102"/>
      <c r="D600" s="102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 spans="1:26" ht="15.75" customHeight="1" x14ac:dyDescent="0.3">
      <c r="A601" s="102"/>
      <c r="B601" s="102"/>
      <c r="C601" s="102"/>
      <c r="D601" s="102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 spans="1:26" ht="15.75" customHeight="1" x14ac:dyDescent="0.3">
      <c r="A602" s="102"/>
      <c r="B602" s="102"/>
      <c r="C602" s="102"/>
      <c r="D602" s="102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 spans="1:26" ht="15.75" customHeight="1" x14ac:dyDescent="0.3">
      <c r="A603" s="102"/>
      <c r="B603" s="102"/>
      <c r="C603" s="102"/>
      <c r="D603" s="102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 spans="1:26" ht="15.75" customHeight="1" x14ac:dyDescent="0.3">
      <c r="A604" s="102"/>
      <c r="B604" s="102"/>
      <c r="C604" s="102"/>
      <c r="D604" s="102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 spans="1:26" ht="15.75" customHeight="1" x14ac:dyDescent="0.3">
      <c r="A605" s="102"/>
      <c r="B605" s="102"/>
      <c r="C605" s="102"/>
      <c r="D605" s="102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 spans="1:26" ht="15.75" customHeight="1" x14ac:dyDescent="0.3">
      <c r="A606" s="102"/>
      <c r="B606" s="102"/>
      <c r="C606" s="102"/>
      <c r="D606" s="102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 spans="1:26" ht="15.75" customHeight="1" x14ac:dyDescent="0.3">
      <c r="A607" s="102"/>
      <c r="B607" s="102"/>
      <c r="C607" s="102"/>
      <c r="D607" s="102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 spans="1:26" ht="15.75" customHeight="1" x14ac:dyDescent="0.3">
      <c r="A608" s="102"/>
      <c r="B608" s="102"/>
      <c r="C608" s="102"/>
      <c r="D608" s="102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 spans="1:26" ht="15.75" customHeight="1" x14ac:dyDescent="0.3">
      <c r="A609" s="102"/>
      <c r="B609" s="102"/>
      <c r="C609" s="102"/>
      <c r="D609" s="102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 spans="1:26" ht="15.75" customHeight="1" x14ac:dyDescent="0.3">
      <c r="A610" s="102"/>
      <c r="B610" s="102"/>
      <c r="C610" s="102"/>
      <c r="D610" s="102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 spans="1:26" ht="15.75" customHeight="1" x14ac:dyDescent="0.3">
      <c r="A611" s="102"/>
      <c r="B611" s="102"/>
      <c r="C611" s="102"/>
      <c r="D611" s="102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 spans="1:26" ht="15.75" customHeight="1" x14ac:dyDescent="0.3">
      <c r="A612" s="102"/>
      <c r="B612" s="102"/>
      <c r="C612" s="102"/>
      <c r="D612" s="102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 spans="1:26" ht="15.75" customHeight="1" x14ac:dyDescent="0.3">
      <c r="A613" s="102"/>
      <c r="B613" s="102"/>
      <c r="C613" s="102"/>
      <c r="D613" s="102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 spans="1:26" ht="15.75" customHeight="1" x14ac:dyDescent="0.3">
      <c r="A614" s="102"/>
      <c r="B614" s="102"/>
      <c r="C614" s="102"/>
      <c r="D614" s="102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 spans="1:26" ht="15.75" customHeight="1" x14ac:dyDescent="0.3">
      <c r="A615" s="102"/>
      <c r="B615" s="102"/>
      <c r="C615" s="102"/>
      <c r="D615" s="102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 spans="1:26" ht="15.75" customHeight="1" x14ac:dyDescent="0.3">
      <c r="A616" s="102"/>
      <c r="B616" s="102"/>
      <c r="C616" s="102"/>
      <c r="D616" s="102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 spans="1:26" ht="15.75" customHeight="1" x14ac:dyDescent="0.3">
      <c r="A617" s="102"/>
      <c r="B617" s="102"/>
      <c r="C617" s="102"/>
      <c r="D617" s="102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 spans="1:26" ht="15.75" customHeight="1" x14ac:dyDescent="0.3">
      <c r="A618" s="102"/>
      <c r="B618" s="102"/>
      <c r="C618" s="102"/>
      <c r="D618" s="102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 spans="1:26" ht="15.75" customHeight="1" x14ac:dyDescent="0.3">
      <c r="A619" s="102"/>
      <c r="B619" s="102"/>
      <c r="C619" s="102"/>
      <c r="D619" s="102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 spans="1:26" ht="15.75" customHeight="1" x14ac:dyDescent="0.3">
      <c r="A620" s="102"/>
      <c r="B620" s="102"/>
      <c r="C620" s="102"/>
      <c r="D620" s="102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 spans="1:26" ht="15.75" customHeight="1" x14ac:dyDescent="0.3">
      <c r="A621" s="102"/>
      <c r="B621" s="102"/>
      <c r="C621" s="102"/>
      <c r="D621" s="102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 spans="1:26" ht="15.75" customHeight="1" x14ac:dyDescent="0.3">
      <c r="A622" s="102"/>
      <c r="B622" s="102"/>
      <c r="C622" s="102"/>
      <c r="D622" s="102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 spans="1:26" ht="15.75" customHeight="1" x14ac:dyDescent="0.3">
      <c r="A623" s="102"/>
      <c r="B623" s="102"/>
      <c r="C623" s="102"/>
      <c r="D623" s="102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 spans="1:26" ht="15.75" customHeight="1" x14ac:dyDescent="0.3">
      <c r="A624" s="102"/>
      <c r="B624" s="102"/>
      <c r="C624" s="102"/>
      <c r="D624" s="102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 spans="1:26" ht="15.75" customHeight="1" x14ac:dyDescent="0.3">
      <c r="A625" s="102"/>
      <c r="B625" s="102"/>
      <c r="C625" s="102"/>
      <c r="D625" s="102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 spans="1:26" ht="15.75" customHeight="1" x14ac:dyDescent="0.3">
      <c r="A626" s="102"/>
      <c r="B626" s="102"/>
      <c r="C626" s="102"/>
      <c r="D626" s="102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 spans="1:26" ht="15.75" customHeight="1" x14ac:dyDescent="0.3">
      <c r="A627" s="102"/>
      <c r="B627" s="102"/>
      <c r="C627" s="102"/>
      <c r="D627" s="102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 spans="1:26" ht="15.75" customHeight="1" x14ac:dyDescent="0.3">
      <c r="A628" s="102"/>
      <c r="B628" s="102"/>
      <c r="C628" s="102"/>
      <c r="D628" s="102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 spans="1:26" ht="15.75" customHeight="1" x14ac:dyDescent="0.3">
      <c r="A629" s="102"/>
      <c r="B629" s="102"/>
      <c r="C629" s="102"/>
      <c r="D629" s="102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 spans="1:26" ht="15.75" customHeight="1" x14ac:dyDescent="0.3">
      <c r="A630" s="102"/>
      <c r="B630" s="102"/>
      <c r="C630" s="102"/>
      <c r="D630" s="102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 spans="1:26" ht="15.75" customHeight="1" x14ac:dyDescent="0.3">
      <c r="A631" s="102"/>
      <c r="B631" s="102"/>
      <c r="C631" s="102"/>
      <c r="D631" s="102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 spans="1:26" ht="15.75" customHeight="1" x14ac:dyDescent="0.3">
      <c r="A632" s="102"/>
      <c r="B632" s="102"/>
      <c r="C632" s="102"/>
      <c r="D632" s="102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 spans="1:26" ht="15.75" customHeight="1" x14ac:dyDescent="0.3">
      <c r="A633" s="102"/>
      <c r="B633" s="102"/>
      <c r="C633" s="102"/>
      <c r="D633" s="102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 spans="1:26" ht="15.75" customHeight="1" x14ac:dyDescent="0.3">
      <c r="A634" s="102"/>
      <c r="B634" s="102"/>
      <c r="C634" s="102"/>
      <c r="D634" s="102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 spans="1:26" ht="15.75" customHeight="1" x14ac:dyDescent="0.3">
      <c r="A635" s="102"/>
      <c r="B635" s="102"/>
      <c r="C635" s="102"/>
      <c r="D635" s="102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 spans="1:26" ht="15.75" customHeight="1" x14ac:dyDescent="0.3">
      <c r="A636" s="102"/>
      <c r="B636" s="102"/>
      <c r="C636" s="102"/>
      <c r="D636" s="102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 spans="1:26" ht="15.75" customHeight="1" x14ac:dyDescent="0.3">
      <c r="A637" s="102"/>
      <c r="B637" s="102"/>
      <c r="C637" s="102"/>
      <c r="D637" s="102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 spans="1:26" ht="15.75" customHeight="1" x14ac:dyDescent="0.3">
      <c r="A638" s="102"/>
      <c r="B638" s="102"/>
      <c r="C638" s="102"/>
      <c r="D638" s="102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 spans="1:26" ht="15.75" customHeight="1" x14ac:dyDescent="0.3">
      <c r="A639" s="102"/>
      <c r="B639" s="102"/>
      <c r="C639" s="102"/>
      <c r="D639" s="102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 spans="1:26" ht="15.75" customHeight="1" x14ac:dyDescent="0.3">
      <c r="A640" s="102"/>
      <c r="B640" s="102"/>
      <c r="C640" s="102"/>
      <c r="D640" s="102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 spans="1:26" ht="15.75" customHeight="1" x14ac:dyDescent="0.3">
      <c r="A641" s="102"/>
      <c r="B641" s="102"/>
      <c r="C641" s="102"/>
      <c r="D641" s="102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 spans="1:26" ht="15.75" customHeight="1" x14ac:dyDescent="0.3">
      <c r="A642" s="102"/>
      <c r="B642" s="102"/>
      <c r="C642" s="102"/>
      <c r="D642" s="102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 spans="1:26" ht="15.75" customHeight="1" x14ac:dyDescent="0.3">
      <c r="A643" s="102"/>
      <c r="B643" s="102"/>
      <c r="C643" s="102"/>
      <c r="D643" s="102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 spans="1:26" ht="15.75" customHeight="1" x14ac:dyDescent="0.3">
      <c r="A644" s="102"/>
      <c r="B644" s="102"/>
      <c r="C644" s="102"/>
      <c r="D644" s="102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 spans="1:26" ht="15.75" customHeight="1" x14ac:dyDescent="0.3">
      <c r="A645" s="102"/>
      <c r="B645" s="102"/>
      <c r="C645" s="102"/>
      <c r="D645" s="102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 spans="1:26" ht="15.75" customHeight="1" x14ac:dyDescent="0.3">
      <c r="A646" s="102"/>
      <c r="B646" s="102"/>
      <c r="C646" s="102"/>
      <c r="D646" s="102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 spans="1:26" ht="15.75" customHeight="1" x14ac:dyDescent="0.3">
      <c r="A647" s="102"/>
      <c r="B647" s="102"/>
      <c r="C647" s="102"/>
      <c r="D647" s="102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 spans="1:26" ht="15.75" customHeight="1" x14ac:dyDescent="0.3">
      <c r="A648" s="102"/>
      <c r="B648" s="102"/>
      <c r="C648" s="102"/>
      <c r="D648" s="102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 spans="1:26" ht="15.75" customHeight="1" x14ac:dyDescent="0.3">
      <c r="A649" s="102"/>
      <c r="B649" s="102"/>
      <c r="C649" s="102"/>
      <c r="D649" s="102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 spans="1:26" ht="15.75" customHeight="1" x14ac:dyDescent="0.3">
      <c r="A650" s="102"/>
      <c r="B650" s="102"/>
      <c r="C650" s="102"/>
      <c r="D650" s="102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 spans="1:26" ht="15.75" customHeight="1" x14ac:dyDescent="0.3">
      <c r="A651" s="102"/>
      <c r="B651" s="102"/>
      <c r="C651" s="102"/>
      <c r="D651" s="102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 spans="1:26" ht="15.75" customHeight="1" x14ac:dyDescent="0.3">
      <c r="A652" s="102"/>
      <c r="B652" s="102"/>
      <c r="C652" s="102"/>
      <c r="D652" s="102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 spans="1:26" ht="15.75" customHeight="1" x14ac:dyDescent="0.3">
      <c r="A653" s="102"/>
      <c r="B653" s="102"/>
      <c r="C653" s="102"/>
      <c r="D653" s="102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 spans="1:26" ht="15.75" customHeight="1" x14ac:dyDescent="0.3">
      <c r="A654" s="102"/>
      <c r="B654" s="102"/>
      <c r="C654" s="102"/>
      <c r="D654" s="102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 spans="1:26" ht="15.75" customHeight="1" x14ac:dyDescent="0.3">
      <c r="A655" s="102"/>
      <c r="B655" s="102"/>
      <c r="C655" s="102"/>
      <c r="D655" s="102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 spans="1:26" ht="15.75" customHeight="1" x14ac:dyDescent="0.3">
      <c r="A656" s="102"/>
      <c r="B656" s="102"/>
      <c r="C656" s="102"/>
      <c r="D656" s="102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 spans="1:26" ht="15.75" customHeight="1" x14ac:dyDescent="0.3">
      <c r="A657" s="102"/>
      <c r="B657" s="102"/>
      <c r="C657" s="102"/>
      <c r="D657" s="102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 spans="1:26" ht="15.75" customHeight="1" x14ac:dyDescent="0.3">
      <c r="A658" s="102"/>
      <c r="B658" s="102"/>
      <c r="C658" s="102"/>
      <c r="D658" s="102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 spans="1:26" ht="15.75" customHeight="1" x14ac:dyDescent="0.3">
      <c r="A659" s="102"/>
      <c r="B659" s="102"/>
      <c r="C659" s="102"/>
      <c r="D659" s="102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 spans="1:26" ht="15.75" customHeight="1" x14ac:dyDescent="0.3">
      <c r="A660" s="102"/>
      <c r="B660" s="102"/>
      <c r="C660" s="102"/>
      <c r="D660" s="102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 spans="1:26" ht="15.75" customHeight="1" x14ac:dyDescent="0.3">
      <c r="A661" s="102"/>
      <c r="B661" s="102"/>
      <c r="C661" s="102"/>
      <c r="D661" s="102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 spans="1:26" ht="15.75" customHeight="1" x14ac:dyDescent="0.3">
      <c r="A662" s="102"/>
      <c r="B662" s="102"/>
      <c r="C662" s="102"/>
      <c r="D662" s="102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 spans="1:26" ht="15.75" customHeight="1" x14ac:dyDescent="0.3">
      <c r="A663" s="102"/>
      <c r="B663" s="102"/>
      <c r="C663" s="102"/>
      <c r="D663" s="102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 spans="1:26" ht="15.75" customHeight="1" x14ac:dyDescent="0.3">
      <c r="A664" s="102"/>
      <c r="B664" s="102"/>
      <c r="C664" s="102"/>
      <c r="D664" s="102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 spans="1:26" ht="15.75" customHeight="1" x14ac:dyDescent="0.3">
      <c r="A665" s="102"/>
      <c r="B665" s="102"/>
      <c r="C665" s="102"/>
      <c r="D665" s="102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 spans="1:26" ht="15.75" customHeight="1" x14ac:dyDescent="0.3">
      <c r="A666" s="102"/>
      <c r="B666" s="102"/>
      <c r="C666" s="102"/>
      <c r="D666" s="102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 spans="1:26" ht="15.75" customHeight="1" x14ac:dyDescent="0.3">
      <c r="A667" s="102"/>
      <c r="B667" s="102"/>
      <c r="C667" s="102"/>
      <c r="D667" s="102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 spans="1:26" ht="15.75" customHeight="1" x14ac:dyDescent="0.3">
      <c r="A668" s="102"/>
      <c r="B668" s="102"/>
      <c r="C668" s="102"/>
      <c r="D668" s="102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 spans="1:26" ht="15.75" customHeight="1" x14ac:dyDescent="0.3">
      <c r="A669" s="102"/>
      <c r="B669" s="102"/>
      <c r="C669" s="102"/>
      <c r="D669" s="102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 spans="1:26" ht="15.75" customHeight="1" x14ac:dyDescent="0.3">
      <c r="A670" s="102"/>
      <c r="B670" s="102"/>
      <c r="C670" s="102"/>
      <c r="D670" s="102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 spans="1:26" ht="15.75" customHeight="1" x14ac:dyDescent="0.3">
      <c r="A671" s="102"/>
      <c r="B671" s="102"/>
      <c r="C671" s="102"/>
      <c r="D671" s="102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 spans="1:26" ht="15.75" customHeight="1" x14ac:dyDescent="0.3">
      <c r="A672" s="102"/>
      <c r="B672" s="102"/>
      <c r="C672" s="102"/>
      <c r="D672" s="102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 spans="1:26" ht="15.75" customHeight="1" x14ac:dyDescent="0.3">
      <c r="A673" s="102"/>
      <c r="B673" s="102"/>
      <c r="C673" s="102"/>
      <c r="D673" s="102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 spans="1:26" ht="15.75" customHeight="1" x14ac:dyDescent="0.3">
      <c r="A674" s="102"/>
      <c r="B674" s="102"/>
      <c r="C674" s="102"/>
      <c r="D674" s="102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 spans="1:26" ht="15.75" customHeight="1" x14ac:dyDescent="0.3">
      <c r="A675" s="102"/>
      <c r="B675" s="102"/>
      <c r="C675" s="102"/>
      <c r="D675" s="102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 spans="1:26" ht="15.75" customHeight="1" x14ac:dyDescent="0.3">
      <c r="A676" s="102"/>
      <c r="B676" s="102"/>
      <c r="C676" s="102"/>
      <c r="D676" s="102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 spans="1:26" ht="15.75" customHeight="1" x14ac:dyDescent="0.3">
      <c r="A677" s="102"/>
      <c r="B677" s="102"/>
      <c r="C677" s="102"/>
      <c r="D677" s="102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 spans="1:26" ht="15.75" customHeight="1" x14ac:dyDescent="0.3">
      <c r="A678" s="102"/>
      <c r="B678" s="102"/>
      <c r="C678" s="102"/>
      <c r="D678" s="102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 spans="1:26" ht="15.75" customHeight="1" x14ac:dyDescent="0.3">
      <c r="A679" s="102"/>
      <c r="B679" s="102"/>
      <c r="C679" s="102"/>
      <c r="D679" s="102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 spans="1:26" ht="15.75" customHeight="1" x14ac:dyDescent="0.3">
      <c r="A680" s="102"/>
      <c r="B680" s="102"/>
      <c r="C680" s="102"/>
      <c r="D680" s="102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 spans="1:26" ht="15.75" customHeight="1" x14ac:dyDescent="0.3">
      <c r="A681" s="102"/>
      <c r="B681" s="102"/>
      <c r="C681" s="102"/>
      <c r="D681" s="102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 spans="1:26" ht="15.75" customHeight="1" x14ac:dyDescent="0.3">
      <c r="A682" s="102"/>
      <c r="B682" s="102"/>
      <c r="C682" s="102"/>
      <c r="D682" s="102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 spans="1:26" ht="15.75" customHeight="1" x14ac:dyDescent="0.3">
      <c r="A683" s="102"/>
      <c r="B683" s="102"/>
      <c r="C683" s="102"/>
      <c r="D683" s="102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 spans="1:26" ht="15.75" customHeight="1" x14ac:dyDescent="0.3">
      <c r="A684" s="102"/>
      <c r="B684" s="102"/>
      <c r="C684" s="102"/>
      <c r="D684" s="102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 spans="1:26" ht="15.75" customHeight="1" x14ac:dyDescent="0.3">
      <c r="A685" s="102"/>
      <c r="B685" s="102"/>
      <c r="C685" s="102"/>
      <c r="D685" s="102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 spans="1:26" ht="15.75" customHeight="1" x14ac:dyDescent="0.3">
      <c r="A686" s="102"/>
      <c r="B686" s="102"/>
      <c r="C686" s="102"/>
      <c r="D686" s="102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 spans="1:26" ht="15.75" customHeight="1" x14ac:dyDescent="0.3">
      <c r="A687" s="102"/>
      <c r="B687" s="102"/>
      <c r="C687" s="102"/>
      <c r="D687" s="102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 spans="1:26" ht="15.75" customHeight="1" x14ac:dyDescent="0.3">
      <c r="A688" s="102"/>
      <c r="B688" s="102"/>
      <c r="C688" s="102"/>
      <c r="D688" s="102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 spans="1:26" ht="15.75" customHeight="1" x14ac:dyDescent="0.3">
      <c r="A689" s="102"/>
      <c r="B689" s="102"/>
      <c r="C689" s="102"/>
      <c r="D689" s="102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 spans="1:26" ht="15.75" customHeight="1" x14ac:dyDescent="0.3">
      <c r="A690" s="102"/>
      <c r="B690" s="102"/>
      <c r="C690" s="102"/>
      <c r="D690" s="102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 spans="1:26" ht="15.75" customHeight="1" x14ac:dyDescent="0.3">
      <c r="A691" s="102"/>
      <c r="B691" s="102"/>
      <c r="C691" s="102"/>
      <c r="D691" s="102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 spans="1:26" ht="15.75" customHeight="1" x14ac:dyDescent="0.3">
      <c r="A692" s="102"/>
      <c r="B692" s="102"/>
      <c r="C692" s="102"/>
      <c r="D692" s="102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 spans="1:26" ht="15.75" customHeight="1" x14ac:dyDescent="0.3">
      <c r="A693" s="102"/>
      <c r="B693" s="102"/>
      <c r="C693" s="102"/>
      <c r="D693" s="102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 spans="1:26" ht="15.75" customHeight="1" x14ac:dyDescent="0.3">
      <c r="A694" s="102"/>
      <c r="B694" s="102"/>
      <c r="C694" s="102"/>
      <c r="D694" s="102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 spans="1:26" ht="15.75" customHeight="1" x14ac:dyDescent="0.3">
      <c r="A695" s="102"/>
      <c r="B695" s="102"/>
      <c r="C695" s="102"/>
      <c r="D695" s="102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 spans="1:26" ht="15.75" customHeight="1" x14ac:dyDescent="0.3">
      <c r="A696" s="102"/>
      <c r="B696" s="102"/>
      <c r="C696" s="102"/>
      <c r="D696" s="102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 spans="1:26" ht="15.75" customHeight="1" x14ac:dyDescent="0.3">
      <c r="A697" s="102"/>
      <c r="B697" s="102"/>
      <c r="C697" s="102"/>
      <c r="D697" s="102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 spans="1:26" ht="15.75" customHeight="1" x14ac:dyDescent="0.3">
      <c r="A698" s="102"/>
      <c r="B698" s="102"/>
      <c r="C698" s="102"/>
      <c r="D698" s="102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 spans="1:26" ht="15.75" customHeight="1" x14ac:dyDescent="0.3">
      <c r="A699" s="102"/>
      <c r="B699" s="102"/>
      <c r="C699" s="102"/>
      <c r="D699" s="102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 spans="1:26" ht="15.75" customHeight="1" x14ac:dyDescent="0.3">
      <c r="A700" s="102"/>
      <c r="B700" s="102"/>
      <c r="C700" s="102"/>
      <c r="D700" s="102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 spans="1:26" ht="15.75" customHeight="1" x14ac:dyDescent="0.3">
      <c r="A701" s="102"/>
      <c r="B701" s="102"/>
      <c r="C701" s="102"/>
      <c r="D701" s="102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 spans="1:26" ht="15.75" customHeight="1" x14ac:dyDescent="0.3">
      <c r="A702" s="102"/>
      <c r="B702" s="102"/>
      <c r="C702" s="102"/>
      <c r="D702" s="102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 spans="1:26" ht="15.75" customHeight="1" x14ac:dyDescent="0.3">
      <c r="A703" s="102"/>
      <c r="B703" s="102"/>
      <c r="C703" s="102"/>
      <c r="D703" s="102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 spans="1:26" ht="15.75" customHeight="1" x14ac:dyDescent="0.3">
      <c r="A704" s="102"/>
      <c r="B704" s="102"/>
      <c r="C704" s="102"/>
      <c r="D704" s="102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 spans="1:26" ht="15.75" customHeight="1" x14ac:dyDescent="0.3">
      <c r="A705" s="102"/>
      <c r="B705" s="102"/>
      <c r="C705" s="102"/>
      <c r="D705" s="102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 spans="1:26" ht="15.75" customHeight="1" x14ac:dyDescent="0.3">
      <c r="A706" s="102"/>
      <c r="B706" s="102"/>
      <c r="C706" s="102"/>
      <c r="D706" s="102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 spans="1:26" ht="15.75" customHeight="1" x14ac:dyDescent="0.3">
      <c r="A707" s="102"/>
      <c r="B707" s="102"/>
      <c r="C707" s="102"/>
      <c r="D707" s="102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 spans="1:26" ht="15.75" customHeight="1" x14ac:dyDescent="0.3">
      <c r="A708" s="102"/>
      <c r="B708" s="102"/>
      <c r="C708" s="102"/>
      <c r="D708" s="102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 spans="1:26" ht="15.75" customHeight="1" x14ac:dyDescent="0.3">
      <c r="A709" s="102"/>
      <c r="B709" s="102"/>
      <c r="C709" s="102"/>
      <c r="D709" s="102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 spans="1:26" ht="15.75" customHeight="1" x14ac:dyDescent="0.3">
      <c r="A710" s="102"/>
      <c r="B710" s="102"/>
      <c r="C710" s="102"/>
      <c r="D710" s="102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 spans="1:26" ht="15.75" customHeight="1" x14ac:dyDescent="0.3">
      <c r="A711" s="102"/>
      <c r="B711" s="102"/>
      <c r="C711" s="102"/>
      <c r="D711" s="102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 spans="1:26" ht="15.75" customHeight="1" x14ac:dyDescent="0.3">
      <c r="A712" s="102"/>
      <c r="B712" s="102"/>
      <c r="C712" s="102"/>
      <c r="D712" s="102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 spans="1:26" ht="15.75" customHeight="1" x14ac:dyDescent="0.3">
      <c r="A713" s="102"/>
      <c r="B713" s="102"/>
      <c r="C713" s="102"/>
      <c r="D713" s="102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 spans="1:26" ht="15.75" customHeight="1" x14ac:dyDescent="0.3">
      <c r="A714" s="102"/>
      <c r="B714" s="102"/>
      <c r="C714" s="102"/>
      <c r="D714" s="102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 spans="1:26" ht="15.75" customHeight="1" x14ac:dyDescent="0.3">
      <c r="A715" s="102"/>
      <c r="B715" s="102"/>
      <c r="C715" s="102"/>
      <c r="D715" s="102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 spans="1:26" ht="15.75" customHeight="1" x14ac:dyDescent="0.3">
      <c r="A716" s="102"/>
      <c r="B716" s="102"/>
      <c r="C716" s="102"/>
      <c r="D716" s="102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 spans="1:26" ht="15.75" customHeight="1" x14ac:dyDescent="0.3">
      <c r="A717" s="102"/>
      <c r="B717" s="102"/>
      <c r="C717" s="102"/>
      <c r="D717" s="102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 spans="1:26" ht="15.75" customHeight="1" x14ac:dyDescent="0.3">
      <c r="A718" s="102"/>
      <c r="B718" s="102"/>
      <c r="C718" s="102"/>
      <c r="D718" s="102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 spans="1:26" ht="15.75" customHeight="1" x14ac:dyDescent="0.3">
      <c r="A719" s="102"/>
      <c r="B719" s="102"/>
      <c r="C719" s="102"/>
      <c r="D719" s="102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 spans="1:26" ht="15.75" customHeight="1" x14ac:dyDescent="0.3">
      <c r="A720" s="102"/>
      <c r="B720" s="102"/>
      <c r="C720" s="102"/>
      <c r="D720" s="102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 spans="1:26" ht="15.75" customHeight="1" x14ac:dyDescent="0.3">
      <c r="A721" s="102"/>
      <c r="B721" s="102"/>
      <c r="C721" s="102"/>
      <c r="D721" s="102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 spans="1:26" ht="15.75" customHeight="1" x14ac:dyDescent="0.3">
      <c r="A722" s="102"/>
      <c r="B722" s="102"/>
      <c r="C722" s="102"/>
      <c r="D722" s="102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 spans="1:26" ht="15.75" customHeight="1" x14ac:dyDescent="0.3">
      <c r="A723" s="102"/>
      <c r="B723" s="102"/>
      <c r="C723" s="102"/>
      <c r="D723" s="102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 spans="1:26" ht="15.75" customHeight="1" x14ac:dyDescent="0.3">
      <c r="A724" s="102"/>
      <c r="B724" s="102"/>
      <c r="C724" s="102"/>
      <c r="D724" s="102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 spans="1:26" ht="15.75" customHeight="1" x14ac:dyDescent="0.3">
      <c r="A725" s="102"/>
      <c r="B725" s="102"/>
      <c r="C725" s="102"/>
      <c r="D725" s="102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 spans="1:26" ht="15.75" customHeight="1" x14ac:dyDescent="0.3">
      <c r="A726" s="102"/>
      <c r="B726" s="102"/>
      <c r="C726" s="102"/>
      <c r="D726" s="102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 spans="1:26" ht="15.75" customHeight="1" x14ac:dyDescent="0.3">
      <c r="A727" s="102"/>
      <c r="B727" s="102"/>
      <c r="C727" s="102"/>
      <c r="D727" s="102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 spans="1:26" ht="15.75" customHeight="1" x14ac:dyDescent="0.3">
      <c r="A728" s="102"/>
      <c r="B728" s="102"/>
      <c r="C728" s="102"/>
      <c r="D728" s="102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 spans="1:26" ht="15.75" customHeight="1" x14ac:dyDescent="0.3">
      <c r="A729" s="102"/>
      <c r="B729" s="102"/>
      <c r="C729" s="102"/>
      <c r="D729" s="102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 spans="1:26" ht="15.75" customHeight="1" x14ac:dyDescent="0.3">
      <c r="A730" s="102"/>
      <c r="B730" s="102"/>
      <c r="C730" s="102"/>
      <c r="D730" s="102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 spans="1:26" ht="15.75" customHeight="1" x14ac:dyDescent="0.3">
      <c r="A731" s="102"/>
      <c r="B731" s="102"/>
      <c r="C731" s="102"/>
      <c r="D731" s="102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 spans="1:26" ht="15.75" customHeight="1" x14ac:dyDescent="0.3">
      <c r="A732" s="102"/>
      <c r="B732" s="102"/>
      <c r="C732" s="102"/>
      <c r="D732" s="102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 spans="1:26" ht="15.75" customHeight="1" x14ac:dyDescent="0.3">
      <c r="A733" s="102"/>
      <c r="B733" s="102"/>
      <c r="C733" s="102"/>
      <c r="D733" s="102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 spans="1:26" ht="15.75" customHeight="1" x14ac:dyDescent="0.3">
      <c r="A734" s="102"/>
      <c r="B734" s="102"/>
      <c r="C734" s="102"/>
      <c r="D734" s="102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 spans="1:26" ht="15.75" customHeight="1" x14ac:dyDescent="0.3">
      <c r="A735" s="102"/>
      <c r="B735" s="102"/>
      <c r="C735" s="102"/>
      <c r="D735" s="102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 spans="1:26" ht="15.75" customHeight="1" x14ac:dyDescent="0.3">
      <c r="A736" s="102"/>
      <c r="B736" s="102"/>
      <c r="C736" s="102"/>
      <c r="D736" s="102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 spans="1:26" ht="15.75" customHeight="1" x14ac:dyDescent="0.3">
      <c r="A737" s="102"/>
      <c r="B737" s="102"/>
      <c r="C737" s="102"/>
      <c r="D737" s="102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 spans="1:26" ht="15.75" customHeight="1" x14ac:dyDescent="0.3">
      <c r="A738" s="102"/>
      <c r="B738" s="102"/>
      <c r="C738" s="102"/>
      <c r="D738" s="102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 spans="1:26" ht="15.75" customHeight="1" x14ac:dyDescent="0.3">
      <c r="A739" s="102"/>
      <c r="B739" s="102"/>
      <c r="C739" s="102"/>
      <c r="D739" s="102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 spans="1:26" ht="15.75" customHeight="1" x14ac:dyDescent="0.3">
      <c r="A740" s="102"/>
      <c r="B740" s="102"/>
      <c r="C740" s="102"/>
      <c r="D740" s="102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 spans="1:26" ht="15.75" customHeight="1" x14ac:dyDescent="0.3">
      <c r="A741" s="102"/>
      <c r="B741" s="102"/>
      <c r="C741" s="102"/>
      <c r="D741" s="102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 spans="1:26" ht="15.75" customHeight="1" x14ac:dyDescent="0.3">
      <c r="A742" s="102"/>
      <c r="B742" s="102"/>
      <c r="C742" s="102"/>
      <c r="D742" s="102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 spans="1:26" ht="15.75" customHeight="1" x14ac:dyDescent="0.3">
      <c r="A743" s="102"/>
      <c r="B743" s="102"/>
      <c r="C743" s="102"/>
      <c r="D743" s="102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 spans="1:26" ht="15.75" customHeight="1" x14ac:dyDescent="0.3">
      <c r="A744" s="102"/>
      <c r="B744" s="102"/>
      <c r="C744" s="102"/>
      <c r="D744" s="102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 spans="1:26" ht="15.75" customHeight="1" x14ac:dyDescent="0.3">
      <c r="A745" s="102"/>
      <c r="B745" s="102"/>
      <c r="C745" s="102"/>
      <c r="D745" s="102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 spans="1:26" ht="15.75" customHeight="1" x14ac:dyDescent="0.3">
      <c r="A746" s="102"/>
      <c r="B746" s="102"/>
      <c r="C746" s="102"/>
      <c r="D746" s="102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 spans="1:26" ht="15.75" customHeight="1" x14ac:dyDescent="0.3">
      <c r="A747" s="102"/>
      <c r="B747" s="102"/>
      <c r="C747" s="102"/>
      <c r="D747" s="102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 spans="1:26" ht="15.75" customHeight="1" x14ac:dyDescent="0.3">
      <c r="A748" s="102"/>
      <c r="B748" s="102"/>
      <c r="C748" s="102"/>
      <c r="D748" s="102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 spans="1:26" ht="15.75" customHeight="1" x14ac:dyDescent="0.3">
      <c r="A749" s="102"/>
      <c r="B749" s="102"/>
      <c r="C749" s="102"/>
      <c r="D749" s="102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 spans="1:26" ht="15.75" customHeight="1" x14ac:dyDescent="0.3">
      <c r="A750" s="102"/>
      <c r="B750" s="102"/>
      <c r="C750" s="102"/>
      <c r="D750" s="102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 spans="1:26" ht="15.75" customHeight="1" x14ac:dyDescent="0.3">
      <c r="A751" s="102"/>
      <c r="B751" s="102"/>
      <c r="C751" s="102"/>
      <c r="D751" s="102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 spans="1:26" ht="15.75" customHeight="1" x14ac:dyDescent="0.3">
      <c r="A752" s="102"/>
      <c r="B752" s="102"/>
      <c r="C752" s="102"/>
      <c r="D752" s="102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 spans="1:26" ht="15.75" customHeight="1" x14ac:dyDescent="0.3">
      <c r="A753" s="102"/>
      <c r="B753" s="102"/>
      <c r="C753" s="102"/>
      <c r="D753" s="102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 spans="1:26" ht="15.75" customHeight="1" x14ac:dyDescent="0.3">
      <c r="A754" s="102"/>
      <c r="B754" s="102"/>
      <c r="C754" s="102"/>
      <c r="D754" s="102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 spans="1:26" ht="15.75" customHeight="1" x14ac:dyDescent="0.3">
      <c r="A755" s="102"/>
      <c r="B755" s="102"/>
      <c r="C755" s="102"/>
      <c r="D755" s="102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 spans="1:26" ht="15.75" customHeight="1" x14ac:dyDescent="0.3">
      <c r="A756" s="102"/>
      <c r="B756" s="102"/>
      <c r="C756" s="102"/>
      <c r="D756" s="102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 spans="1:26" ht="15.75" customHeight="1" x14ac:dyDescent="0.3">
      <c r="A757" s="102"/>
      <c r="B757" s="102"/>
      <c r="C757" s="102"/>
      <c r="D757" s="102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 spans="1:26" ht="15.75" customHeight="1" x14ac:dyDescent="0.3">
      <c r="A758" s="102"/>
      <c r="B758" s="102"/>
      <c r="C758" s="102"/>
      <c r="D758" s="102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 spans="1:26" ht="15.75" customHeight="1" x14ac:dyDescent="0.3">
      <c r="A759" s="102"/>
      <c r="B759" s="102"/>
      <c r="C759" s="102"/>
      <c r="D759" s="102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 spans="1:26" ht="15.75" customHeight="1" x14ac:dyDescent="0.3">
      <c r="A760" s="102"/>
      <c r="B760" s="102"/>
      <c r="C760" s="102"/>
      <c r="D760" s="102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 spans="1:26" ht="15.75" customHeight="1" x14ac:dyDescent="0.3">
      <c r="A761" s="102"/>
      <c r="B761" s="102"/>
      <c r="C761" s="102"/>
      <c r="D761" s="102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 spans="1:26" ht="15.75" customHeight="1" x14ac:dyDescent="0.3">
      <c r="A762" s="102"/>
      <c r="B762" s="102"/>
      <c r="C762" s="102"/>
      <c r="D762" s="102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 spans="1:26" ht="15.75" customHeight="1" x14ac:dyDescent="0.3">
      <c r="A763" s="102"/>
      <c r="B763" s="102"/>
      <c r="C763" s="102"/>
      <c r="D763" s="102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 spans="1:26" ht="15.75" customHeight="1" x14ac:dyDescent="0.3">
      <c r="A764" s="102"/>
      <c r="B764" s="102"/>
      <c r="C764" s="102"/>
      <c r="D764" s="102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 spans="1:26" ht="15.75" customHeight="1" x14ac:dyDescent="0.3">
      <c r="A765" s="102"/>
      <c r="B765" s="102"/>
      <c r="C765" s="102"/>
      <c r="D765" s="102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 spans="1:26" ht="15.75" customHeight="1" x14ac:dyDescent="0.3">
      <c r="A766" s="102"/>
      <c r="B766" s="102"/>
      <c r="C766" s="102"/>
      <c r="D766" s="102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 spans="1:26" ht="15.75" customHeight="1" x14ac:dyDescent="0.3">
      <c r="A767" s="102"/>
      <c r="B767" s="102"/>
      <c r="C767" s="102"/>
      <c r="D767" s="102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 spans="1:26" ht="15.75" customHeight="1" x14ac:dyDescent="0.3">
      <c r="A768" s="102"/>
      <c r="B768" s="102"/>
      <c r="C768" s="102"/>
      <c r="D768" s="102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 spans="1:26" ht="15.75" customHeight="1" x14ac:dyDescent="0.3">
      <c r="A769" s="102"/>
      <c r="B769" s="102"/>
      <c r="C769" s="102"/>
      <c r="D769" s="102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 spans="1:26" ht="15.75" customHeight="1" x14ac:dyDescent="0.3">
      <c r="A770" s="102"/>
      <c r="B770" s="102"/>
      <c r="C770" s="102"/>
      <c r="D770" s="102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 spans="1:26" ht="15.75" customHeight="1" x14ac:dyDescent="0.3">
      <c r="A771" s="102"/>
      <c r="B771" s="102"/>
      <c r="C771" s="102"/>
      <c r="D771" s="102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 spans="1:26" ht="15.75" customHeight="1" x14ac:dyDescent="0.3">
      <c r="A772" s="102"/>
      <c r="B772" s="102"/>
      <c r="C772" s="102"/>
      <c r="D772" s="102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 spans="1:26" ht="15.75" customHeight="1" x14ac:dyDescent="0.3">
      <c r="A773" s="102"/>
      <c r="B773" s="102"/>
      <c r="C773" s="102"/>
      <c r="D773" s="102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 spans="1:26" ht="15.75" customHeight="1" x14ac:dyDescent="0.3">
      <c r="A774" s="102"/>
      <c r="B774" s="102"/>
      <c r="C774" s="102"/>
      <c r="D774" s="102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 spans="1:26" ht="15.75" customHeight="1" x14ac:dyDescent="0.3">
      <c r="A775" s="102"/>
      <c r="B775" s="102"/>
      <c r="C775" s="102"/>
      <c r="D775" s="102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 spans="1:26" ht="15.75" customHeight="1" x14ac:dyDescent="0.3">
      <c r="A776" s="102"/>
      <c r="B776" s="102"/>
      <c r="C776" s="102"/>
      <c r="D776" s="102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 spans="1:26" ht="15.75" customHeight="1" x14ac:dyDescent="0.3">
      <c r="A777" s="102"/>
      <c r="B777" s="102"/>
      <c r="C777" s="102"/>
      <c r="D777" s="102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 spans="1:26" ht="15.75" customHeight="1" x14ac:dyDescent="0.3">
      <c r="A778" s="102"/>
      <c r="B778" s="102"/>
      <c r="C778" s="102"/>
      <c r="D778" s="102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 spans="1:26" ht="15.75" customHeight="1" x14ac:dyDescent="0.3">
      <c r="A779" s="102"/>
      <c r="B779" s="102"/>
      <c r="C779" s="102"/>
      <c r="D779" s="102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 spans="1:26" ht="15.75" customHeight="1" x14ac:dyDescent="0.3">
      <c r="A780" s="102"/>
      <c r="B780" s="102"/>
      <c r="C780" s="102"/>
      <c r="D780" s="102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 spans="1:26" ht="15.75" customHeight="1" x14ac:dyDescent="0.3">
      <c r="A781" s="102"/>
      <c r="B781" s="102"/>
      <c r="C781" s="102"/>
      <c r="D781" s="102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 spans="1:26" ht="15.75" customHeight="1" x14ac:dyDescent="0.3">
      <c r="A782" s="102"/>
      <c r="B782" s="102"/>
      <c r="C782" s="102"/>
      <c r="D782" s="102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 spans="1:26" ht="15.75" customHeight="1" x14ac:dyDescent="0.3">
      <c r="A783" s="102"/>
      <c r="B783" s="102"/>
      <c r="C783" s="102"/>
      <c r="D783" s="102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 spans="1:26" ht="15.75" customHeight="1" x14ac:dyDescent="0.3">
      <c r="A784" s="102"/>
      <c r="B784" s="102"/>
      <c r="C784" s="102"/>
      <c r="D784" s="102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 spans="1:26" ht="15.75" customHeight="1" x14ac:dyDescent="0.3">
      <c r="A785" s="102"/>
      <c r="B785" s="102"/>
      <c r="C785" s="102"/>
      <c r="D785" s="102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 spans="1:26" ht="15.75" customHeight="1" x14ac:dyDescent="0.3">
      <c r="A786" s="102"/>
      <c r="B786" s="102"/>
      <c r="C786" s="102"/>
      <c r="D786" s="102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 spans="1:26" ht="15.75" customHeight="1" x14ac:dyDescent="0.3">
      <c r="A787" s="102"/>
      <c r="B787" s="102"/>
      <c r="C787" s="102"/>
      <c r="D787" s="102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 spans="1:26" ht="15.75" customHeight="1" x14ac:dyDescent="0.3">
      <c r="A788" s="102"/>
      <c r="B788" s="102"/>
      <c r="C788" s="102"/>
      <c r="D788" s="102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 spans="1:26" ht="15.75" customHeight="1" x14ac:dyDescent="0.3">
      <c r="A789" s="102"/>
      <c r="B789" s="102"/>
      <c r="C789" s="102"/>
      <c r="D789" s="102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 spans="1:26" ht="15.75" customHeight="1" x14ac:dyDescent="0.3">
      <c r="A790" s="102"/>
      <c r="B790" s="102"/>
      <c r="C790" s="102"/>
      <c r="D790" s="102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 spans="1:26" ht="15.75" customHeight="1" x14ac:dyDescent="0.3">
      <c r="A791" s="102"/>
      <c r="B791" s="102"/>
      <c r="C791" s="102"/>
      <c r="D791" s="102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 spans="1:26" ht="15.75" customHeight="1" x14ac:dyDescent="0.3">
      <c r="A792" s="102"/>
      <c r="B792" s="102"/>
      <c r="C792" s="102"/>
      <c r="D792" s="102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 spans="1:26" ht="15.75" customHeight="1" x14ac:dyDescent="0.3">
      <c r="A793" s="102"/>
      <c r="B793" s="102"/>
      <c r="C793" s="102"/>
      <c r="D793" s="102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 spans="1:26" ht="15.75" customHeight="1" x14ac:dyDescent="0.3">
      <c r="A794" s="102"/>
      <c r="B794" s="102"/>
      <c r="C794" s="102"/>
      <c r="D794" s="102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 spans="1:26" ht="15.75" customHeight="1" x14ac:dyDescent="0.3">
      <c r="A795" s="102"/>
      <c r="B795" s="102"/>
      <c r="C795" s="102"/>
      <c r="D795" s="102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 spans="1:26" ht="15.75" customHeight="1" x14ac:dyDescent="0.3">
      <c r="A796" s="102"/>
      <c r="B796" s="102"/>
      <c r="C796" s="102"/>
      <c r="D796" s="102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 spans="1:26" ht="15.75" customHeight="1" x14ac:dyDescent="0.3">
      <c r="A797" s="102"/>
      <c r="B797" s="102"/>
      <c r="C797" s="102"/>
      <c r="D797" s="102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 spans="1:26" ht="15.75" customHeight="1" x14ac:dyDescent="0.3">
      <c r="A798" s="102"/>
      <c r="B798" s="102"/>
      <c r="C798" s="102"/>
      <c r="D798" s="102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 spans="1:26" ht="15.75" customHeight="1" x14ac:dyDescent="0.3">
      <c r="A799" s="102"/>
      <c r="B799" s="102"/>
      <c r="C799" s="102"/>
      <c r="D799" s="102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 spans="1:26" ht="15.75" customHeight="1" x14ac:dyDescent="0.3">
      <c r="A800" s="102"/>
      <c r="B800" s="102"/>
      <c r="C800" s="102"/>
      <c r="D800" s="102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 spans="1:26" ht="15.75" customHeight="1" x14ac:dyDescent="0.3">
      <c r="A801" s="102"/>
      <c r="B801" s="102"/>
      <c r="C801" s="102"/>
      <c r="D801" s="102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 spans="1:26" ht="15.75" customHeight="1" x14ac:dyDescent="0.3">
      <c r="A802" s="102"/>
      <c r="B802" s="102"/>
      <c r="C802" s="102"/>
      <c r="D802" s="102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 spans="1:26" ht="15.75" customHeight="1" x14ac:dyDescent="0.3">
      <c r="A803" s="102"/>
      <c r="B803" s="102"/>
      <c r="C803" s="102"/>
      <c r="D803" s="102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 spans="1:26" ht="15.75" customHeight="1" x14ac:dyDescent="0.3">
      <c r="A804" s="102"/>
      <c r="B804" s="102"/>
      <c r="C804" s="102"/>
      <c r="D804" s="102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 spans="1:26" ht="15.75" customHeight="1" x14ac:dyDescent="0.3">
      <c r="A805" s="102"/>
      <c r="B805" s="102"/>
      <c r="C805" s="102"/>
      <c r="D805" s="102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 spans="1:26" ht="15.75" customHeight="1" x14ac:dyDescent="0.3">
      <c r="A806" s="102"/>
      <c r="B806" s="102"/>
      <c r="C806" s="102"/>
      <c r="D806" s="102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 spans="1:26" ht="15.75" customHeight="1" x14ac:dyDescent="0.3">
      <c r="A807" s="102"/>
      <c r="B807" s="102"/>
      <c r="C807" s="102"/>
      <c r="D807" s="102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 spans="1:26" ht="15.75" customHeight="1" x14ac:dyDescent="0.3">
      <c r="A808" s="102"/>
      <c r="B808" s="102"/>
      <c r="C808" s="102"/>
      <c r="D808" s="102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 spans="1:26" ht="15.75" customHeight="1" x14ac:dyDescent="0.3">
      <c r="A809" s="102"/>
      <c r="B809" s="102"/>
      <c r="C809" s="102"/>
      <c r="D809" s="102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 spans="1:26" ht="15.75" customHeight="1" x14ac:dyDescent="0.3">
      <c r="A810" s="102"/>
      <c r="B810" s="102"/>
      <c r="C810" s="102"/>
      <c r="D810" s="102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 spans="1:26" ht="15.75" customHeight="1" x14ac:dyDescent="0.3">
      <c r="A811" s="102"/>
      <c r="B811" s="102"/>
      <c r="C811" s="102"/>
      <c r="D811" s="102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 spans="1:26" ht="15.75" customHeight="1" x14ac:dyDescent="0.3">
      <c r="A812" s="102"/>
      <c r="B812" s="102"/>
      <c r="C812" s="102"/>
      <c r="D812" s="102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 spans="1:26" ht="15.75" customHeight="1" x14ac:dyDescent="0.3">
      <c r="A813" s="102"/>
      <c r="B813" s="102"/>
      <c r="C813" s="102"/>
      <c r="D813" s="102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 spans="1:26" ht="15.75" customHeight="1" x14ac:dyDescent="0.3">
      <c r="A814" s="102"/>
      <c r="B814" s="102"/>
      <c r="C814" s="102"/>
      <c r="D814" s="102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 spans="1:26" ht="15.75" customHeight="1" x14ac:dyDescent="0.3">
      <c r="A815" s="102"/>
      <c r="B815" s="102"/>
      <c r="C815" s="102"/>
      <c r="D815" s="102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 spans="1:26" ht="15.75" customHeight="1" x14ac:dyDescent="0.3">
      <c r="A816" s="102"/>
      <c r="B816" s="102"/>
      <c r="C816" s="102"/>
      <c r="D816" s="102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 spans="1:26" ht="15.75" customHeight="1" x14ac:dyDescent="0.3">
      <c r="A817" s="102"/>
      <c r="B817" s="102"/>
      <c r="C817" s="102"/>
      <c r="D817" s="102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 spans="1:26" ht="15.75" customHeight="1" x14ac:dyDescent="0.3">
      <c r="A818" s="102"/>
      <c r="B818" s="102"/>
      <c r="C818" s="102"/>
      <c r="D818" s="102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 spans="1:26" ht="15.75" customHeight="1" x14ac:dyDescent="0.3">
      <c r="A819" s="102"/>
      <c r="B819" s="102"/>
      <c r="C819" s="102"/>
      <c r="D819" s="102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 spans="1:26" ht="15.75" customHeight="1" x14ac:dyDescent="0.3">
      <c r="A820" s="102"/>
      <c r="B820" s="102"/>
      <c r="C820" s="102"/>
      <c r="D820" s="102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 spans="1:26" ht="15.75" customHeight="1" x14ac:dyDescent="0.3">
      <c r="A821" s="102"/>
      <c r="B821" s="102"/>
      <c r="C821" s="102"/>
      <c r="D821" s="102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 spans="1:26" ht="15.75" customHeight="1" x14ac:dyDescent="0.3">
      <c r="A822" s="102"/>
      <c r="B822" s="102"/>
      <c r="C822" s="102"/>
      <c r="D822" s="102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 spans="1:26" ht="15.75" customHeight="1" x14ac:dyDescent="0.3">
      <c r="A823" s="102"/>
      <c r="B823" s="102"/>
      <c r="C823" s="102"/>
      <c r="D823" s="102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 spans="1:26" ht="15.75" customHeight="1" x14ac:dyDescent="0.3">
      <c r="A824" s="102"/>
      <c r="B824" s="102"/>
      <c r="C824" s="102"/>
      <c r="D824" s="102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 spans="1:26" ht="15.75" customHeight="1" x14ac:dyDescent="0.3">
      <c r="A825" s="102"/>
      <c r="B825" s="102"/>
      <c r="C825" s="102"/>
      <c r="D825" s="102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 spans="1:26" ht="15.75" customHeight="1" x14ac:dyDescent="0.3">
      <c r="A826" s="102"/>
      <c r="B826" s="102"/>
      <c r="C826" s="102"/>
      <c r="D826" s="102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 spans="1:26" ht="15.75" customHeight="1" x14ac:dyDescent="0.3">
      <c r="A827" s="102"/>
      <c r="B827" s="102"/>
      <c r="C827" s="102"/>
      <c r="D827" s="102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 spans="1:26" ht="15.75" customHeight="1" x14ac:dyDescent="0.3">
      <c r="A828" s="102"/>
      <c r="B828" s="102"/>
      <c r="C828" s="102"/>
      <c r="D828" s="102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 spans="1:26" ht="15.75" customHeight="1" x14ac:dyDescent="0.3">
      <c r="A829" s="102"/>
      <c r="B829" s="102"/>
      <c r="C829" s="102"/>
      <c r="D829" s="102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 spans="1:26" ht="15.75" customHeight="1" x14ac:dyDescent="0.3">
      <c r="A830" s="102"/>
      <c r="B830" s="102"/>
      <c r="C830" s="102"/>
      <c r="D830" s="102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 spans="1:26" ht="15.75" customHeight="1" x14ac:dyDescent="0.3">
      <c r="A831" s="102"/>
      <c r="B831" s="102"/>
      <c r="C831" s="102"/>
      <c r="D831" s="102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 spans="1:26" ht="15.75" customHeight="1" x14ac:dyDescent="0.3">
      <c r="A832" s="102"/>
      <c r="B832" s="102"/>
      <c r="C832" s="102"/>
      <c r="D832" s="102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 spans="1:26" ht="15.75" customHeight="1" x14ac:dyDescent="0.3">
      <c r="A833" s="102"/>
      <c r="B833" s="102"/>
      <c r="C833" s="102"/>
      <c r="D833" s="102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 spans="1:26" ht="15.75" customHeight="1" x14ac:dyDescent="0.3">
      <c r="A834" s="102"/>
      <c r="B834" s="102"/>
      <c r="C834" s="102"/>
      <c r="D834" s="102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 spans="1:26" ht="15.75" customHeight="1" x14ac:dyDescent="0.3">
      <c r="A835" s="102"/>
      <c r="B835" s="102"/>
      <c r="C835" s="102"/>
      <c r="D835" s="102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 spans="1:26" ht="15.75" customHeight="1" x14ac:dyDescent="0.3">
      <c r="A836" s="102"/>
      <c r="B836" s="102"/>
      <c r="C836" s="102"/>
      <c r="D836" s="102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 spans="1:26" ht="15.75" customHeight="1" x14ac:dyDescent="0.3">
      <c r="A837" s="102"/>
      <c r="B837" s="102"/>
      <c r="C837" s="102"/>
      <c r="D837" s="102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 spans="1:26" ht="15.75" customHeight="1" x14ac:dyDescent="0.3">
      <c r="A838" s="102"/>
      <c r="B838" s="102"/>
      <c r="C838" s="102"/>
      <c r="D838" s="102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 spans="1:26" ht="15.75" customHeight="1" x14ac:dyDescent="0.3">
      <c r="A839" s="102"/>
      <c r="B839" s="102"/>
      <c r="C839" s="102"/>
      <c r="D839" s="102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 spans="1:26" ht="15.75" customHeight="1" x14ac:dyDescent="0.3">
      <c r="A840" s="102"/>
      <c r="B840" s="102"/>
      <c r="C840" s="102"/>
      <c r="D840" s="102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 spans="1:26" ht="15.75" customHeight="1" x14ac:dyDescent="0.3">
      <c r="A841" s="102"/>
      <c r="B841" s="102"/>
      <c r="C841" s="102"/>
      <c r="D841" s="102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 spans="1:26" ht="15.75" customHeight="1" x14ac:dyDescent="0.3">
      <c r="A842" s="102"/>
      <c r="B842" s="102"/>
      <c r="C842" s="102"/>
      <c r="D842" s="102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 spans="1:26" ht="15.75" customHeight="1" x14ac:dyDescent="0.3">
      <c r="A843" s="102"/>
      <c r="B843" s="102"/>
      <c r="C843" s="102"/>
      <c r="D843" s="102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 spans="1:26" ht="15.75" customHeight="1" x14ac:dyDescent="0.3">
      <c r="A844" s="102"/>
      <c r="B844" s="102"/>
      <c r="C844" s="102"/>
      <c r="D844" s="102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 spans="1:26" ht="15.75" customHeight="1" x14ac:dyDescent="0.3">
      <c r="A845" s="102"/>
      <c r="B845" s="102"/>
      <c r="C845" s="102"/>
      <c r="D845" s="102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 spans="1:26" ht="15.75" customHeight="1" x14ac:dyDescent="0.3">
      <c r="A846" s="102"/>
      <c r="B846" s="102"/>
      <c r="C846" s="102"/>
      <c r="D846" s="102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 spans="1:26" ht="15.75" customHeight="1" x14ac:dyDescent="0.3">
      <c r="A847" s="102"/>
      <c r="B847" s="102"/>
      <c r="C847" s="102"/>
      <c r="D847" s="102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 spans="1:26" ht="15.75" customHeight="1" x14ac:dyDescent="0.3">
      <c r="A848" s="102"/>
      <c r="B848" s="102"/>
      <c r="C848" s="102"/>
      <c r="D848" s="102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 spans="1:26" ht="15.75" customHeight="1" x14ac:dyDescent="0.3">
      <c r="A849" s="102"/>
      <c r="B849" s="102"/>
      <c r="C849" s="102"/>
      <c r="D849" s="102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 spans="1:26" ht="15.75" customHeight="1" x14ac:dyDescent="0.3">
      <c r="A850" s="102"/>
      <c r="B850" s="102"/>
      <c r="C850" s="102"/>
      <c r="D850" s="102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 spans="1:26" ht="15.75" customHeight="1" x14ac:dyDescent="0.3">
      <c r="A851" s="102"/>
      <c r="B851" s="102"/>
      <c r="C851" s="102"/>
      <c r="D851" s="102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 spans="1:26" ht="15.75" customHeight="1" x14ac:dyDescent="0.3">
      <c r="A852" s="102"/>
      <c r="B852" s="102"/>
      <c r="C852" s="102"/>
      <c r="D852" s="102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 spans="1:26" ht="15.75" customHeight="1" x14ac:dyDescent="0.3">
      <c r="A853" s="102"/>
      <c r="B853" s="102"/>
      <c r="C853" s="102"/>
      <c r="D853" s="102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 spans="1:26" ht="15.75" customHeight="1" x14ac:dyDescent="0.3">
      <c r="A854" s="102"/>
      <c r="B854" s="102"/>
      <c r="C854" s="102"/>
      <c r="D854" s="102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 spans="1:26" ht="15.75" customHeight="1" x14ac:dyDescent="0.3">
      <c r="A855" s="102"/>
      <c r="B855" s="102"/>
      <c r="C855" s="102"/>
      <c r="D855" s="102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 spans="1:26" ht="15.75" customHeight="1" x14ac:dyDescent="0.3">
      <c r="A856" s="102"/>
      <c r="B856" s="102"/>
      <c r="C856" s="102"/>
      <c r="D856" s="102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 spans="1:26" ht="15.75" customHeight="1" x14ac:dyDescent="0.3">
      <c r="A857" s="102"/>
      <c r="B857" s="102"/>
      <c r="C857" s="102"/>
      <c r="D857" s="102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 spans="1:26" ht="15.75" customHeight="1" x14ac:dyDescent="0.3">
      <c r="A858" s="102"/>
      <c r="B858" s="102"/>
      <c r="C858" s="102"/>
      <c r="D858" s="102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 spans="1:26" ht="15.75" customHeight="1" x14ac:dyDescent="0.3">
      <c r="A859" s="102"/>
      <c r="B859" s="102"/>
      <c r="C859" s="102"/>
      <c r="D859" s="102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 spans="1:26" ht="15.75" customHeight="1" x14ac:dyDescent="0.3">
      <c r="A860" s="102"/>
      <c r="B860" s="102"/>
      <c r="C860" s="102"/>
      <c r="D860" s="102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 spans="1:26" ht="15.75" customHeight="1" x14ac:dyDescent="0.3">
      <c r="A861" s="102"/>
      <c r="B861" s="102"/>
      <c r="C861" s="102"/>
      <c r="D861" s="102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 spans="1:26" ht="15.75" customHeight="1" x14ac:dyDescent="0.3">
      <c r="A862" s="102"/>
      <c r="B862" s="102"/>
      <c r="C862" s="102"/>
      <c r="D862" s="102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 spans="1:26" ht="15.75" customHeight="1" x14ac:dyDescent="0.3">
      <c r="A863" s="102"/>
      <c r="B863" s="102"/>
      <c r="C863" s="102"/>
      <c r="D863" s="102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 spans="1:26" ht="15.75" customHeight="1" x14ac:dyDescent="0.3">
      <c r="A864" s="102"/>
      <c r="B864" s="102"/>
      <c r="C864" s="102"/>
      <c r="D864" s="102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 spans="1:26" ht="15.75" customHeight="1" x14ac:dyDescent="0.3">
      <c r="A865" s="102"/>
      <c r="B865" s="102"/>
      <c r="C865" s="102"/>
      <c r="D865" s="102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 spans="1:26" ht="15.75" customHeight="1" x14ac:dyDescent="0.3">
      <c r="A866" s="102"/>
      <c r="B866" s="102"/>
      <c r="C866" s="102"/>
      <c r="D866" s="102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 spans="1:26" ht="15.75" customHeight="1" x14ac:dyDescent="0.3">
      <c r="A867" s="102"/>
      <c r="B867" s="102"/>
      <c r="C867" s="102"/>
      <c r="D867" s="102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 spans="1:26" ht="15.75" customHeight="1" x14ac:dyDescent="0.3">
      <c r="A868" s="102"/>
      <c r="B868" s="102"/>
      <c r="C868" s="102"/>
      <c r="D868" s="102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 spans="1:26" ht="15.75" customHeight="1" x14ac:dyDescent="0.3">
      <c r="A869" s="102"/>
      <c r="B869" s="102"/>
      <c r="C869" s="102"/>
      <c r="D869" s="102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 spans="1:26" ht="15.75" customHeight="1" x14ac:dyDescent="0.3">
      <c r="A870" s="102"/>
      <c r="B870" s="102"/>
      <c r="C870" s="102"/>
      <c r="D870" s="102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 spans="1:26" ht="15.75" customHeight="1" x14ac:dyDescent="0.3">
      <c r="A871" s="102"/>
      <c r="B871" s="102"/>
      <c r="C871" s="102"/>
      <c r="D871" s="102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 spans="1:26" ht="15.75" customHeight="1" x14ac:dyDescent="0.3">
      <c r="A872" s="102"/>
      <c r="B872" s="102"/>
      <c r="C872" s="102"/>
      <c r="D872" s="102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 spans="1:26" ht="15.75" customHeight="1" x14ac:dyDescent="0.3">
      <c r="A873" s="102"/>
      <c r="B873" s="102"/>
      <c r="C873" s="102"/>
      <c r="D873" s="102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 spans="1:26" ht="15.75" customHeight="1" x14ac:dyDescent="0.3">
      <c r="A874" s="102"/>
      <c r="B874" s="102"/>
      <c r="C874" s="102"/>
      <c r="D874" s="102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 spans="1:26" ht="15.75" customHeight="1" x14ac:dyDescent="0.3">
      <c r="A875" s="102"/>
      <c r="B875" s="102"/>
      <c r="C875" s="102"/>
      <c r="D875" s="102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 spans="1:26" ht="15.75" customHeight="1" x14ac:dyDescent="0.3">
      <c r="A876" s="102"/>
      <c r="B876" s="102"/>
      <c r="C876" s="102"/>
      <c r="D876" s="102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 spans="1:26" ht="15.75" customHeight="1" x14ac:dyDescent="0.3">
      <c r="A877" s="102"/>
      <c r="B877" s="102"/>
      <c r="C877" s="102"/>
      <c r="D877" s="102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 spans="1:26" ht="15.75" customHeight="1" x14ac:dyDescent="0.3">
      <c r="A878" s="102"/>
      <c r="B878" s="102"/>
      <c r="C878" s="102"/>
      <c r="D878" s="102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 spans="1:26" ht="15.75" customHeight="1" x14ac:dyDescent="0.3">
      <c r="A879" s="102"/>
      <c r="B879" s="102"/>
      <c r="C879" s="102"/>
      <c r="D879" s="102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 spans="1:26" ht="15.75" customHeight="1" x14ac:dyDescent="0.3">
      <c r="A880" s="102"/>
      <c r="B880" s="102"/>
      <c r="C880" s="102"/>
      <c r="D880" s="102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 spans="1:26" ht="15.75" customHeight="1" x14ac:dyDescent="0.3">
      <c r="A881" s="102"/>
      <c r="B881" s="102"/>
      <c r="C881" s="102"/>
      <c r="D881" s="102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 spans="1:26" ht="15.75" customHeight="1" x14ac:dyDescent="0.3">
      <c r="A882" s="102"/>
      <c r="B882" s="102"/>
      <c r="C882" s="102"/>
      <c r="D882" s="102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 spans="1:26" ht="15.75" customHeight="1" x14ac:dyDescent="0.3">
      <c r="A883" s="102"/>
      <c r="B883" s="102"/>
      <c r="C883" s="102"/>
      <c r="D883" s="102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 spans="1:26" ht="15.75" customHeight="1" x14ac:dyDescent="0.3">
      <c r="A884" s="102"/>
      <c r="B884" s="102"/>
      <c r="C884" s="102"/>
      <c r="D884" s="102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 spans="1:26" ht="15.75" customHeight="1" x14ac:dyDescent="0.3">
      <c r="A885" s="102"/>
      <c r="B885" s="102"/>
      <c r="C885" s="102"/>
      <c r="D885" s="102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 spans="1:26" ht="15.75" customHeight="1" x14ac:dyDescent="0.3">
      <c r="A886" s="102"/>
      <c r="B886" s="102"/>
      <c r="C886" s="102"/>
      <c r="D886" s="102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 spans="1:26" ht="15.75" customHeight="1" x14ac:dyDescent="0.3">
      <c r="A887" s="102"/>
      <c r="B887" s="102"/>
      <c r="C887" s="102"/>
      <c r="D887" s="102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 spans="1:26" ht="15.75" customHeight="1" x14ac:dyDescent="0.3">
      <c r="A888" s="102"/>
      <c r="B888" s="102"/>
      <c r="C888" s="102"/>
      <c r="D888" s="102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 spans="1:26" ht="15.75" customHeight="1" x14ac:dyDescent="0.3">
      <c r="A889" s="102"/>
      <c r="B889" s="102"/>
      <c r="C889" s="102"/>
      <c r="D889" s="102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 spans="1:26" ht="15.75" customHeight="1" x14ac:dyDescent="0.3">
      <c r="A890" s="102"/>
      <c r="B890" s="102"/>
      <c r="C890" s="102"/>
      <c r="D890" s="102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 spans="1:26" ht="15.75" customHeight="1" x14ac:dyDescent="0.3">
      <c r="A891" s="102"/>
      <c r="B891" s="102"/>
      <c r="C891" s="102"/>
      <c r="D891" s="102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 spans="1:26" ht="15.75" customHeight="1" x14ac:dyDescent="0.3">
      <c r="A892" s="102"/>
      <c r="B892" s="102"/>
      <c r="C892" s="102"/>
      <c r="D892" s="102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 spans="1:26" ht="15.75" customHeight="1" x14ac:dyDescent="0.3">
      <c r="A893" s="102"/>
      <c r="B893" s="102"/>
      <c r="C893" s="102"/>
      <c r="D893" s="102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 spans="1:26" ht="15.75" customHeight="1" x14ac:dyDescent="0.3">
      <c r="A894" s="102"/>
      <c r="B894" s="102"/>
      <c r="C894" s="102"/>
      <c r="D894" s="102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 spans="1:26" ht="15.75" customHeight="1" x14ac:dyDescent="0.3">
      <c r="A895" s="102"/>
      <c r="B895" s="102"/>
      <c r="C895" s="102"/>
      <c r="D895" s="102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 spans="1:26" ht="15.75" customHeight="1" x14ac:dyDescent="0.3">
      <c r="A896" s="102"/>
      <c r="B896" s="102"/>
      <c r="C896" s="102"/>
      <c r="D896" s="102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 spans="1:26" ht="15.75" customHeight="1" x14ac:dyDescent="0.3">
      <c r="A897" s="102"/>
      <c r="B897" s="102"/>
      <c r="C897" s="102"/>
      <c r="D897" s="102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 spans="1:26" ht="15.75" customHeight="1" x14ac:dyDescent="0.3">
      <c r="A898" s="102"/>
      <c r="B898" s="102"/>
      <c r="C898" s="102"/>
      <c r="D898" s="102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 spans="1:26" ht="15.75" customHeight="1" x14ac:dyDescent="0.3">
      <c r="A899" s="102"/>
      <c r="B899" s="102"/>
      <c r="C899" s="102"/>
      <c r="D899" s="102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 spans="1:26" ht="15.75" customHeight="1" x14ac:dyDescent="0.3">
      <c r="A900" s="102"/>
      <c r="B900" s="102"/>
      <c r="C900" s="102"/>
      <c r="D900" s="102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 spans="1:26" ht="15.75" customHeight="1" x14ac:dyDescent="0.3">
      <c r="A901" s="102"/>
      <c r="B901" s="102"/>
      <c r="C901" s="102"/>
      <c r="D901" s="102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 spans="1:26" ht="15.75" customHeight="1" x14ac:dyDescent="0.3">
      <c r="A902" s="102"/>
      <c r="B902" s="102"/>
      <c r="C902" s="102"/>
      <c r="D902" s="102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 spans="1:26" ht="15.75" customHeight="1" x14ac:dyDescent="0.3">
      <c r="A903" s="102"/>
      <c r="B903" s="102"/>
      <c r="C903" s="102"/>
      <c r="D903" s="102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 spans="1:26" ht="15.75" customHeight="1" x14ac:dyDescent="0.3">
      <c r="A904" s="102"/>
      <c r="B904" s="102"/>
      <c r="C904" s="102"/>
      <c r="D904" s="102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 spans="1:26" ht="15.75" customHeight="1" x14ac:dyDescent="0.3">
      <c r="A905" s="102"/>
      <c r="B905" s="102"/>
      <c r="C905" s="102"/>
      <c r="D905" s="102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 spans="1:26" ht="15.75" customHeight="1" x14ac:dyDescent="0.3">
      <c r="A906" s="102"/>
      <c r="B906" s="102"/>
      <c r="C906" s="102"/>
      <c r="D906" s="102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 spans="1:26" ht="15.75" customHeight="1" x14ac:dyDescent="0.3">
      <c r="A907" s="102"/>
      <c r="B907" s="102"/>
      <c r="C907" s="102"/>
      <c r="D907" s="102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 spans="1:26" ht="15.75" customHeight="1" x14ac:dyDescent="0.3">
      <c r="A908" s="102"/>
      <c r="B908" s="102"/>
      <c r="C908" s="102"/>
      <c r="D908" s="102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 spans="1:26" ht="15.75" customHeight="1" x14ac:dyDescent="0.3">
      <c r="A909" s="102"/>
      <c r="B909" s="102"/>
      <c r="C909" s="102"/>
      <c r="D909" s="102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 spans="1:26" ht="15.75" customHeight="1" x14ac:dyDescent="0.3">
      <c r="A910" s="102"/>
      <c r="B910" s="102"/>
      <c r="C910" s="102"/>
      <c r="D910" s="102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 spans="1:26" ht="15.75" customHeight="1" x14ac:dyDescent="0.3">
      <c r="A911" s="102"/>
      <c r="B911" s="102"/>
      <c r="C911" s="102"/>
      <c r="D911" s="102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 spans="1:26" ht="15.75" customHeight="1" x14ac:dyDescent="0.3">
      <c r="A912" s="102"/>
      <c r="B912" s="102"/>
      <c r="C912" s="102"/>
      <c r="D912" s="102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 spans="1:26" ht="15.75" customHeight="1" x14ac:dyDescent="0.3">
      <c r="A913" s="102"/>
      <c r="B913" s="102"/>
      <c r="C913" s="102"/>
      <c r="D913" s="102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 spans="1:26" ht="15.75" customHeight="1" x14ac:dyDescent="0.3">
      <c r="A914" s="102"/>
      <c r="B914" s="102"/>
      <c r="C914" s="102"/>
      <c r="D914" s="102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 spans="1:26" ht="15.75" customHeight="1" x14ac:dyDescent="0.3">
      <c r="A915" s="102"/>
      <c r="B915" s="102"/>
      <c r="C915" s="102"/>
      <c r="D915" s="102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 spans="1:26" ht="15.75" customHeight="1" x14ac:dyDescent="0.3">
      <c r="A916" s="102"/>
      <c r="B916" s="102"/>
      <c r="C916" s="102"/>
      <c r="D916" s="102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 spans="1:26" ht="15.75" customHeight="1" x14ac:dyDescent="0.3">
      <c r="A917" s="102"/>
      <c r="B917" s="102"/>
      <c r="C917" s="102"/>
      <c r="D917" s="102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 spans="1:26" ht="15.75" customHeight="1" x14ac:dyDescent="0.3">
      <c r="A918" s="102"/>
      <c r="B918" s="102"/>
      <c r="C918" s="102"/>
      <c r="D918" s="102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 spans="1:26" ht="15.75" customHeight="1" x14ac:dyDescent="0.3">
      <c r="A919" s="102"/>
      <c r="B919" s="102"/>
      <c r="C919" s="102"/>
      <c r="D919" s="102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 spans="1:26" ht="15.75" customHeight="1" x14ac:dyDescent="0.3">
      <c r="A920" s="102"/>
      <c r="B920" s="102"/>
      <c r="C920" s="102"/>
      <c r="D920" s="102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 spans="1:26" ht="15.75" customHeight="1" x14ac:dyDescent="0.3">
      <c r="A921" s="102"/>
      <c r="B921" s="102"/>
      <c r="C921" s="102"/>
      <c r="D921" s="102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 spans="1:26" ht="15.75" customHeight="1" x14ac:dyDescent="0.3">
      <c r="A922" s="102"/>
      <c r="B922" s="102"/>
      <c r="C922" s="102"/>
      <c r="D922" s="102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 spans="1:26" ht="15.75" customHeight="1" x14ac:dyDescent="0.3">
      <c r="A923" s="102"/>
      <c r="B923" s="102"/>
      <c r="C923" s="102"/>
      <c r="D923" s="102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 spans="1:26" ht="15.75" customHeight="1" x14ac:dyDescent="0.3">
      <c r="A924" s="102"/>
      <c r="B924" s="102"/>
      <c r="C924" s="102"/>
      <c r="D924" s="102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 spans="1:26" ht="15.75" customHeight="1" x14ac:dyDescent="0.3">
      <c r="A925" s="102"/>
      <c r="B925" s="102"/>
      <c r="C925" s="102"/>
      <c r="D925" s="102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 spans="1:26" ht="15.75" customHeight="1" x14ac:dyDescent="0.3">
      <c r="A926" s="102"/>
      <c r="B926" s="102"/>
      <c r="C926" s="102"/>
      <c r="D926" s="102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 spans="1:26" ht="15.75" customHeight="1" x14ac:dyDescent="0.3">
      <c r="A927" s="102"/>
      <c r="B927" s="102"/>
      <c r="C927" s="102"/>
      <c r="D927" s="102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 spans="1:26" ht="15.75" customHeight="1" x14ac:dyDescent="0.3">
      <c r="A928" s="102"/>
      <c r="B928" s="102"/>
      <c r="C928" s="102"/>
      <c r="D928" s="102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 spans="1:26" ht="15.75" customHeight="1" x14ac:dyDescent="0.3">
      <c r="A929" s="102"/>
      <c r="B929" s="102"/>
      <c r="C929" s="102"/>
      <c r="D929" s="102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 spans="1:26" ht="15.75" customHeight="1" x14ac:dyDescent="0.3">
      <c r="A930" s="102"/>
      <c r="B930" s="102"/>
      <c r="C930" s="102"/>
      <c r="D930" s="102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 spans="1:26" ht="15.75" customHeight="1" x14ac:dyDescent="0.3">
      <c r="A931" s="102"/>
      <c r="B931" s="102"/>
      <c r="C931" s="102"/>
      <c r="D931" s="102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 spans="1:26" ht="15.75" customHeight="1" x14ac:dyDescent="0.3">
      <c r="A932" s="102"/>
      <c r="B932" s="102"/>
      <c r="C932" s="102"/>
      <c r="D932" s="102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 spans="1:26" ht="15.75" customHeight="1" x14ac:dyDescent="0.3">
      <c r="A933" s="102"/>
      <c r="B933" s="102"/>
      <c r="C933" s="102"/>
      <c r="D933" s="102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 spans="1:26" ht="15.75" customHeight="1" x14ac:dyDescent="0.3">
      <c r="A934" s="102"/>
      <c r="B934" s="102"/>
      <c r="C934" s="102"/>
      <c r="D934" s="102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 spans="1:26" ht="15.75" customHeight="1" x14ac:dyDescent="0.3">
      <c r="A935" s="102"/>
      <c r="B935" s="102"/>
      <c r="C935" s="102"/>
      <c r="D935" s="102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 spans="1:26" ht="15.75" customHeight="1" x14ac:dyDescent="0.3">
      <c r="A936" s="102"/>
      <c r="B936" s="102"/>
      <c r="C936" s="102"/>
      <c r="D936" s="102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 spans="1:26" ht="15.75" customHeight="1" x14ac:dyDescent="0.3">
      <c r="A937" s="102"/>
      <c r="B937" s="102"/>
      <c r="C937" s="102"/>
      <c r="D937" s="102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 spans="1:26" ht="15.75" customHeight="1" x14ac:dyDescent="0.3">
      <c r="A938" s="102"/>
      <c r="B938" s="102"/>
      <c r="C938" s="102"/>
      <c r="D938" s="102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 spans="1:26" ht="15.75" customHeight="1" x14ac:dyDescent="0.3">
      <c r="A939" s="102"/>
      <c r="B939" s="102"/>
      <c r="C939" s="102"/>
      <c r="D939" s="102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 spans="1:26" ht="15.75" customHeight="1" x14ac:dyDescent="0.3">
      <c r="A940" s="102"/>
      <c r="B940" s="102"/>
      <c r="C940" s="102"/>
      <c r="D940" s="102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 spans="1:26" ht="15.75" customHeight="1" x14ac:dyDescent="0.3">
      <c r="A941" s="102"/>
      <c r="B941" s="102"/>
      <c r="C941" s="102"/>
      <c r="D941" s="102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 spans="1:26" ht="15.75" customHeight="1" x14ac:dyDescent="0.3">
      <c r="A942" s="102"/>
      <c r="B942" s="102"/>
      <c r="C942" s="102"/>
      <c r="D942" s="102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 spans="1:26" ht="15.75" customHeight="1" x14ac:dyDescent="0.3">
      <c r="A943" s="102"/>
      <c r="B943" s="102"/>
      <c r="C943" s="102"/>
      <c r="D943" s="102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 spans="1:26" ht="15.75" customHeight="1" x14ac:dyDescent="0.3">
      <c r="A944" s="102"/>
      <c r="B944" s="102"/>
      <c r="C944" s="102"/>
      <c r="D944" s="102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 spans="1:26" ht="15.75" customHeight="1" x14ac:dyDescent="0.3">
      <c r="A945" s="102"/>
      <c r="B945" s="102"/>
      <c r="C945" s="102"/>
      <c r="D945" s="102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 spans="1:26" ht="15.75" customHeight="1" x14ac:dyDescent="0.3">
      <c r="A946" s="102"/>
      <c r="B946" s="102"/>
      <c r="C946" s="102"/>
      <c r="D946" s="102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 spans="1:26" ht="15.75" customHeight="1" x14ac:dyDescent="0.3">
      <c r="A947" s="102"/>
      <c r="B947" s="102"/>
      <c r="C947" s="102"/>
      <c r="D947" s="102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 spans="1:26" ht="15.75" customHeight="1" x14ac:dyDescent="0.3">
      <c r="A948" s="102"/>
      <c r="B948" s="102"/>
      <c r="C948" s="102"/>
      <c r="D948" s="102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 spans="1:26" ht="15.75" customHeight="1" x14ac:dyDescent="0.3">
      <c r="A949" s="102"/>
      <c r="B949" s="102"/>
      <c r="C949" s="102"/>
      <c r="D949" s="102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 spans="1:26" ht="15.75" customHeight="1" x14ac:dyDescent="0.3">
      <c r="A950" s="102"/>
      <c r="B950" s="102"/>
      <c r="C950" s="102"/>
      <c r="D950" s="102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 spans="1:26" ht="15.75" customHeight="1" x14ac:dyDescent="0.3">
      <c r="A951" s="102"/>
      <c r="B951" s="102"/>
      <c r="C951" s="102"/>
      <c r="D951" s="102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 spans="1:26" ht="15.75" customHeight="1" x14ac:dyDescent="0.3">
      <c r="A952" s="102"/>
      <c r="B952" s="102"/>
      <c r="C952" s="102"/>
      <c r="D952" s="102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 spans="1:26" ht="15.75" customHeight="1" x14ac:dyDescent="0.3">
      <c r="A953" s="102"/>
      <c r="B953" s="102"/>
      <c r="C953" s="102"/>
      <c r="D953" s="102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 spans="1:26" ht="15.75" customHeight="1" x14ac:dyDescent="0.3">
      <c r="A954" s="102"/>
      <c r="B954" s="102"/>
      <c r="C954" s="102"/>
      <c r="D954" s="102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 spans="1:26" ht="15.75" customHeight="1" x14ac:dyDescent="0.3">
      <c r="A955" s="102"/>
      <c r="B955" s="102"/>
      <c r="C955" s="102"/>
      <c r="D955" s="102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 spans="1:26" ht="15.75" customHeight="1" x14ac:dyDescent="0.3">
      <c r="A956" s="102"/>
      <c r="B956" s="102"/>
      <c r="C956" s="102"/>
      <c r="D956" s="102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 spans="1:26" ht="15.75" customHeight="1" x14ac:dyDescent="0.3">
      <c r="A957" s="102"/>
      <c r="B957" s="102"/>
      <c r="C957" s="102"/>
      <c r="D957" s="102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 spans="1:26" ht="15.75" customHeight="1" x14ac:dyDescent="0.3">
      <c r="A958" s="102"/>
      <c r="B958" s="102"/>
      <c r="C958" s="102"/>
      <c r="D958" s="102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 spans="1:26" ht="15.75" customHeight="1" x14ac:dyDescent="0.3">
      <c r="A959" s="102"/>
      <c r="B959" s="102"/>
      <c r="C959" s="102"/>
      <c r="D959" s="102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 spans="1:26" ht="15.75" customHeight="1" x14ac:dyDescent="0.3">
      <c r="A960" s="102"/>
      <c r="B960" s="102"/>
      <c r="C960" s="102"/>
      <c r="D960" s="102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 spans="1:26" ht="15.75" customHeight="1" x14ac:dyDescent="0.3">
      <c r="A961" s="102"/>
      <c r="B961" s="102"/>
      <c r="C961" s="102"/>
      <c r="D961" s="102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 spans="1:26" ht="15.75" customHeight="1" x14ac:dyDescent="0.3">
      <c r="A962" s="102"/>
      <c r="B962" s="102"/>
      <c r="C962" s="102"/>
      <c r="D962" s="102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 spans="1:26" ht="15.75" customHeight="1" x14ac:dyDescent="0.3">
      <c r="A963" s="102"/>
      <c r="B963" s="102"/>
      <c r="C963" s="102"/>
      <c r="D963" s="102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 spans="1:26" ht="15.75" customHeight="1" x14ac:dyDescent="0.3">
      <c r="A964" s="102"/>
      <c r="B964" s="102"/>
      <c r="C964" s="102"/>
      <c r="D964" s="102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 spans="1:26" ht="15.75" customHeight="1" x14ac:dyDescent="0.3">
      <c r="A965" s="102"/>
      <c r="B965" s="102"/>
      <c r="C965" s="102"/>
      <c r="D965" s="102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 spans="1:26" ht="15.75" customHeight="1" x14ac:dyDescent="0.3">
      <c r="A966" s="102"/>
      <c r="B966" s="102"/>
      <c r="C966" s="102"/>
      <c r="D966" s="102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 spans="1:26" ht="15.75" customHeight="1" x14ac:dyDescent="0.3">
      <c r="A967" s="102"/>
      <c r="B967" s="102"/>
      <c r="C967" s="102"/>
      <c r="D967" s="102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 spans="1:26" ht="15.75" customHeight="1" x14ac:dyDescent="0.3">
      <c r="A968" s="102"/>
      <c r="B968" s="102"/>
      <c r="C968" s="102"/>
      <c r="D968" s="102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 spans="1:26" ht="15.75" customHeight="1" x14ac:dyDescent="0.3">
      <c r="A969" s="102"/>
      <c r="B969" s="102"/>
      <c r="C969" s="102"/>
      <c r="D969" s="102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 spans="1:26" ht="15.75" customHeight="1" x14ac:dyDescent="0.3">
      <c r="A970" s="102"/>
      <c r="B970" s="102"/>
      <c r="C970" s="102"/>
      <c r="D970" s="102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 spans="1:26" ht="15.75" customHeight="1" x14ac:dyDescent="0.3">
      <c r="A971" s="102"/>
      <c r="B971" s="102"/>
      <c r="C971" s="102"/>
      <c r="D971" s="102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 spans="1:26" ht="15.75" customHeight="1" x14ac:dyDescent="0.3">
      <c r="A972" s="102"/>
      <c r="B972" s="102"/>
      <c r="C972" s="102"/>
      <c r="D972" s="102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 spans="1:26" ht="15.75" customHeight="1" x14ac:dyDescent="0.3">
      <c r="A973" s="102"/>
      <c r="B973" s="102"/>
      <c r="C973" s="102"/>
      <c r="D973" s="102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 spans="1:26" ht="15.75" customHeight="1" x14ac:dyDescent="0.3">
      <c r="A974" s="102"/>
      <c r="B974" s="102"/>
      <c r="C974" s="102"/>
      <c r="D974" s="102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 spans="1:26" ht="15.75" customHeight="1" x14ac:dyDescent="0.3">
      <c r="A975" s="102"/>
      <c r="B975" s="102"/>
      <c r="C975" s="102"/>
      <c r="D975" s="102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 spans="1:26" ht="15.75" customHeight="1" x14ac:dyDescent="0.3">
      <c r="A976" s="102"/>
      <c r="B976" s="102"/>
      <c r="C976" s="102"/>
      <c r="D976" s="102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 spans="1:26" ht="15.75" customHeight="1" x14ac:dyDescent="0.3">
      <c r="A977" s="102"/>
      <c r="B977" s="102"/>
      <c r="C977" s="102"/>
      <c r="D977" s="102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 spans="1:26" ht="15.75" customHeight="1" x14ac:dyDescent="0.3">
      <c r="A978" s="102"/>
      <c r="B978" s="102"/>
      <c r="C978" s="102"/>
      <c r="D978" s="102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 spans="1:26" ht="15.75" customHeight="1" x14ac:dyDescent="0.3">
      <c r="A979" s="102"/>
      <c r="B979" s="102"/>
      <c r="C979" s="102"/>
      <c r="D979" s="102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 spans="1:26" ht="15.75" customHeight="1" x14ac:dyDescent="0.3">
      <c r="A980" s="102"/>
      <c r="B980" s="102"/>
      <c r="C980" s="102"/>
      <c r="D980" s="102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 spans="1:26" ht="15.75" customHeight="1" x14ac:dyDescent="0.3">
      <c r="A981" s="102"/>
      <c r="B981" s="102"/>
      <c r="C981" s="102"/>
      <c r="D981" s="102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 spans="1:26" ht="15.75" customHeight="1" x14ac:dyDescent="0.3">
      <c r="A982" s="102"/>
      <c r="B982" s="102"/>
      <c r="C982" s="102"/>
      <c r="D982" s="102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 spans="1:26" ht="15.75" customHeight="1" x14ac:dyDescent="0.3">
      <c r="A983" s="102"/>
      <c r="B983" s="102"/>
      <c r="C983" s="102"/>
      <c r="D983" s="102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 spans="1:26" ht="15.75" customHeight="1" x14ac:dyDescent="0.3">
      <c r="A984" s="102"/>
      <c r="B984" s="102"/>
      <c r="C984" s="102"/>
      <c r="D984" s="102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 spans="1:26" ht="15.75" customHeight="1" x14ac:dyDescent="0.3">
      <c r="A985" s="102"/>
      <c r="B985" s="102"/>
      <c r="C985" s="102"/>
      <c r="D985" s="102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 spans="1:26" ht="15.75" customHeight="1" x14ac:dyDescent="0.3">
      <c r="A986" s="102"/>
      <c r="B986" s="102"/>
      <c r="C986" s="102"/>
      <c r="D986" s="102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 spans="1:26" ht="15.75" customHeight="1" x14ac:dyDescent="0.3">
      <c r="A987" s="102"/>
      <c r="B987" s="102"/>
      <c r="C987" s="102"/>
      <c r="D987" s="102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 spans="1:26" ht="15.75" customHeight="1" x14ac:dyDescent="0.3">
      <c r="A988" s="102"/>
      <c r="B988" s="102"/>
      <c r="C988" s="102"/>
      <c r="D988" s="102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 spans="1:26" ht="15.75" customHeight="1" x14ac:dyDescent="0.3">
      <c r="A989" s="102"/>
      <c r="B989" s="102"/>
      <c r="C989" s="102"/>
      <c r="D989" s="102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 spans="1:26" ht="15.75" customHeight="1" x14ac:dyDescent="0.3">
      <c r="A990" s="102"/>
      <c r="B990" s="102"/>
      <c r="C990" s="102"/>
      <c r="D990" s="102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 spans="1:26" ht="15.75" customHeight="1" x14ac:dyDescent="0.3">
      <c r="A991" s="102"/>
      <c r="B991" s="102"/>
      <c r="C991" s="102"/>
      <c r="D991" s="102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 spans="1:26" ht="15.75" customHeight="1" x14ac:dyDescent="0.3">
      <c r="A992" s="102"/>
      <c r="B992" s="102"/>
      <c r="C992" s="102"/>
      <c r="D992" s="102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 spans="1:26" ht="15.75" customHeight="1" x14ac:dyDescent="0.3">
      <c r="A993" s="102"/>
      <c r="B993" s="102"/>
      <c r="C993" s="102"/>
      <c r="D993" s="102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 spans="1:26" ht="15.75" customHeight="1" x14ac:dyDescent="0.3">
      <c r="A994" s="102"/>
      <c r="B994" s="102"/>
      <c r="C994" s="102"/>
      <c r="D994" s="102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 spans="1:26" ht="15.75" customHeight="1" x14ac:dyDescent="0.3">
      <c r="A995" s="102"/>
      <c r="B995" s="102"/>
      <c r="C995" s="102"/>
      <c r="D995" s="102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 spans="1:26" ht="15.75" customHeight="1" x14ac:dyDescent="0.3">
      <c r="A996" s="102"/>
      <c r="B996" s="102"/>
      <c r="C996" s="102"/>
      <c r="D996" s="102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 spans="1:26" ht="15.75" customHeight="1" x14ac:dyDescent="0.3">
      <c r="A997" s="102"/>
      <c r="B997" s="102"/>
      <c r="C997" s="102"/>
      <c r="D997" s="102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 spans="1:26" ht="15.75" customHeight="1" x14ac:dyDescent="0.3">
      <c r="A998" s="102"/>
      <c r="B998" s="102"/>
      <c r="C998" s="102"/>
      <c r="D998" s="102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 spans="1:26" ht="15.75" customHeight="1" x14ac:dyDescent="0.3">
      <c r="A999" s="102"/>
      <c r="B999" s="102"/>
      <c r="C999" s="102"/>
      <c r="D999" s="102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 spans="1:26" ht="15.75" customHeight="1" x14ac:dyDescent="0.3">
      <c r="A1000" s="102"/>
      <c r="B1000" s="102"/>
      <c r="C1000" s="102"/>
      <c r="D1000" s="102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 spans="1:26" ht="15.75" customHeight="1" x14ac:dyDescent="0.3">
      <c r="A1001" s="102"/>
      <c r="B1001" s="102"/>
      <c r="C1001" s="102"/>
      <c r="D1001" s="102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 spans="1:26" ht="15.75" customHeight="1" x14ac:dyDescent="0.3">
      <c r="A1002" s="102"/>
      <c r="B1002" s="102"/>
      <c r="C1002" s="102"/>
      <c r="D1002" s="102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 spans="1:26" ht="15.75" customHeight="1" x14ac:dyDescent="0.3">
      <c r="A1003" s="102"/>
      <c r="B1003" s="102"/>
      <c r="C1003" s="102"/>
      <c r="D1003" s="102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  <row r="1004" spans="1:26" ht="15.75" customHeight="1" x14ac:dyDescent="0.3">
      <c r="A1004" s="102"/>
      <c r="B1004" s="102"/>
      <c r="C1004" s="102"/>
      <c r="D1004" s="102"/>
      <c r="E1004" s="71"/>
      <c r="F1004" s="71"/>
      <c r="G1004" s="71"/>
      <c r="H1004" s="71"/>
      <c r="I1004" s="71"/>
      <c r="J1004" s="71"/>
      <c r="K1004" s="71"/>
      <c r="L1004" s="71"/>
      <c r="M1004" s="71"/>
      <c r="N1004" s="71"/>
      <c r="O1004" s="71"/>
      <c r="P1004" s="71"/>
      <c r="Q1004" s="71"/>
      <c r="R1004" s="71"/>
      <c r="S1004" s="71"/>
      <c r="T1004" s="71"/>
      <c r="U1004" s="71"/>
      <c r="V1004" s="71"/>
      <c r="W1004" s="71"/>
      <c r="X1004" s="71"/>
      <c r="Y1004" s="71"/>
      <c r="Z1004" s="71"/>
    </row>
    <row r="1005" spans="1:26" ht="15.75" customHeight="1" x14ac:dyDescent="0.3">
      <c r="A1005" s="102"/>
      <c r="B1005" s="102"/>
      <c r="C1005" s="102"/>
      <c r="D1005" s="102"/>
      <c r="E1005" s="71"/>
      <c r="F1005" s="71"/>
      <c r="G1005" s="71"/>
      <c r="H1005" s="71"/>
      <c r="I1005" s="71"/>
      <c r="J1005" s="71"/>
      <c r="K1005" s="71"/>
      <c r="L1005" s="71"/>
      <c r="M1005" s="71"/>
      <c r="N1005" s="71"/>
      <c r="O1005" s="71"/>
      <c r="P1005" s="71"/>
      <c r="Q1005" s="71"/>
      <c r="R1005" s="71"/>
      <c r="S1005" s="71"/>
      <c r="T1005" s="71"/>
      <c r="U1005" s="71"/>
      <c r="V1005" s="71"/>
      <c r="W1005" s="71"/>
      <c r="X1005" s="71"/>
      <c r="Y1005" s="71"/>
      <c r="Z1005" s="71"/>
    </row>
    <row r="1006" spans="1:26" ht="15.75" customHeight="1" x14ac:dyDescent="0.3">
      <c r="A1006" s="102"/>
      <c r="B1006" s="102"/>
      <c r="C1006" s="102"/>
      <c r="D1006" s="102"/>
      <c r="E1006" s="71"/>
      <c r="F1006" s="71"/>
      <c r="G1006" s="71"/>
      <c r="H1006" s="71"/>
      <c r="I1006" s="71"/>
      <c r="J1006" s="71"/>
      <c r="K1006" s="71"/>
      <c r="L1006" s="71"/>
      <c r="M1006" s="71"/>
      <c r="N1006" s="71"/>
      <c r="O1006" s="71"/>
      <c r="P1006" s="71"/>
      <c r="Q1006" s="71"/>
      <c r="R1006" s="71"/>
      <c r="S1006" s="71"/>
      <c r="T1006" s="71"/>
      <c r="U1006" s="71"/>
      <c r="V1006" s="71"/>
      <c r="W1006" s="71"/>
      <c r="X1006" s="71"/>
      <c r="Y1006" s="71"/>
      <c r="Z1006" s="71"/>
    </row>
    <row r="1007" spans="1:26" ht="15.75" customHeight="1" x14ac:dyDescent="0.3">
      <c r="A1007" s="102"/>
      <c r="B1007" s="102"/>
      <c r="C1007" s="102"/>
      <c r="D1007" s="102"/>
      <c r="E1007" s="71"/>
      <c r="F1007" s="71"/>
      <c r="G1007" s="71"/>
      <c r="H1007" s="71"/>
      <c r="I1007" s="71"/>
      <c r="J1007" s="71"/>
      <c r="K1007" s="71"/>
      <c r="L1007" s="71"/>
      <c r="M1007" s="71"/>
      <c r="N1007" s="71"/>
      <c r="O1007" s="71"/>
      <c r="P1007" s="71"/>
      <c r="Q1007" s="71"/>
      <c r="R1007" s="71"/>
      <c r="S1007" s="71"/>
      <c r="T1007" s="71"/>
      <c r="U1007" s="71"/>
      <c r="V1007" s="71"/>
      <c r="W1007" s="71"/>
      <c r="X1007" s="71"/>
      <c r="Y1007" s="71"/>
      <c r="Z1007" s="71"/>
    </row>
    <row r="1008" spans="1:26" ht="15.75" customHeight="1" x14ac:dyDescent="0.3">
      <c r="A1008" s="102"/>
      <c r="B1008" s="102"/>
      <c r="C1008" s="102"/>
      <c r="D1008" s="102"/>
      <c r="E1008" s="71"/>
      <c r="F1008" s="71"/>
      <c r="G1008" s="71"/>
      <c r="H1008" s="71"/>
      <c r="I1008" s="71"/>
      <c r="J1008" s="71"/>
      <c r="K1008" s="71"/>
      <c r="L1008" s="71"/>
      <c r="M1008" s="71"/>
      <c r="N1008" s="71"/>
      <c r="O1008" s="71"/>
      <c r="P1008" s="71"/>
      <c r="Q1008" s="71"/>
      <c r="R1008" s="71"/>
      <c r="S1008" s="71"/>
      <c r="T1008" s="71"/>
      <c r="U1008" s="71"/>
      <c r="V1008" s="71"/>
      <c r="W1008" s="71"/>
      <c r="X1008" s="71"/>
      <c r="Y1008" s="71"/>
      <c r="Z1008" s="71"/>
    </row>
    <row r="1009" spans="1:26" ht="15.75" customHeight="1" x14ac:dyDescent="0.3">
      <c r="A1009" s="102"/>
      <c r="B1009" s="102"/>
      <c r="C1009" s="102"/>
      <c r="D1009" s="102"/>
      <c r="E1009" s="71"/>
      <c r="F1009" s="71"/>
      <c r="G1009" s="71"/>
      <c r="H1009" s="71"/>
      <c r="I1009" s="71"/>
      <c r="J1009" s="71"/>
      <c r="K1009" s="71"/>
      <c r="L1009" s="71"/>
      <c r="M1009" s="71"/>
      <c r="N1009" s="71"/>
      <c r="O1009" s="71"/>
      <c r="P1009" s="71"/>
      <c r="Q1009" s="71"/>
      <c r="R1009" s="71"/>
      <c r="S1009" s="71"/>
      <c r="T1009" s="71"/>
      <c r="U1009" s="71"/>
      <c r="V1009" s="71"/>
      <c r="W1009" s="71"/>
      <c r="X1009" s="71"/>
      <c r="Y1009" s="71"/>
      <c r="Z1009" s="71"/>
    </row>
    <row r="1010" spans="1:26" ht="15.75" customHeight="1" x14ac:dyDescent="0.3">
      <c r="A1010" s="102"/>
      <c r="B1010" s="102"/>
      <c r="C1010" s="102"/>
      <c r="D1010" s="102"/>
      <c r="E1010" s="71"/>
      <c r="F1010" s="71"/>
      <c r="G1010" s="71"/>
      <c r="H1010" s="71"/>
      <c r="I1010" s="71"/>
      <c r="J1010" s="71"/>
      <c r="K1010" s="71"/>
      <c r="L1010" s="71"/>
      <c r="M1010" s="71"/>
      <c r="N1010" s="71"/>
      <c r="O1010" s="71"/>
      <c r="P1010" s="71"/>
      <c r="Q1010" s="71"/>
      <c r="R1010" s="71"/>
      <c r="S1010" s="71"/>
      <c r="T1010" s="71"/>
      <c r="U1010" s="71"/>
      <c r="V1010" s="71"/>
      <c r="W1010" s="71"/>
      <c r="X1010" s="71"/>
      <c r="Y1010" s="71"/>
      <c r="Z1010" s="71"/>
    </row>
    <row r="1011" spans="1:26" ht="15.75" customHeight="1" x14ac:dyDescent="0.3">
      <c r="A1011" s="102"/>
      <c r="B1011" s="102"/>
      <c r="C1011" s="102"/>
      <c r="D1011" s="102"/>
      <c r="E1011" s="71"/>
      <c r="F1011" s="71"/>
      <c r="G1011" s="71"/>
      <c r="H1011" s="71"/>
      <c r="I1011" s="71"/>
      <c r="J1011" s="71"/>
      <c r="K1011" s="71"/>
      <c r="L1011" s="71"/>
      <c r="M1011" s="71"/>
      <c r="N1011" s="71"/>
      <c r="O1011" s="71"/>
      <c r="P1011" s="71"/>
      <c r="Q1011" s="71"/>
      <c r="R1011" s="71"/>
      <c r="S1011" s="71"/>
      <c r="T1011" s="71"/>
      <c r="U1011" s="71"/>
      <c r="V1011" s="71"/>
      <c r="W1011" s="71"/>
      <c r="X1011" s="71"/>
      <c r="Y1011" s="71"/>
      <c r="Z1011" s="71"/>
    </row>
    <row r="1012" spans="1:26" ht="15.75" customHeight="1" x14ac:dyDescent="0.3">
      <c r="A1012" s="102"/>
      <c r="B1012" s="102"/>
      <c r="C1012" s="102"/>
      <c r="D1012" s="102"/>
      <c r="E1012" s="71"/>
      <c r="F1012" s="71"/>
      <c r="G1012" s="71"/>
      <c r="H1012" s="71"/>
      <c r="I1012" s="71"/>
      <c r="J1012" s="71"/>
      <c r="K1012" s="71"/>
      <c r="L1012" s="71"/>
      <c r="M1012" s="71"/>
      <c r="N1012" s="71"/>
      <c r="O1012" s="71"/>
      <c r="P1012" s="71"/>
      <c r="Q1012" s="71"/>
      <c r="R1012" s="71"/>
      <c r="S1012" s="71"/>
      <c r="T1012" s="71"/>
      <c r="U1012" s="71"/>
      <c r="V1012" s="71"/>
      <c r="W1012" s="71"/>
      <c r="X1012" s="71"/>
      <c r="Y1012" s="71"/>
      <c r="Z1012" s="71"/>
    </row>
    <row r="1013" spans="1:26" ht="15.75" customHeight="1" x14ac:dyDescent="0.3">
      <c r="A1013" s="102"/>
      <c r="B1013" s="102"/>
      <c r="C1013" s="102"/>
      <c r="D1013" s="102"/>
      <c r="E1013" s="71"/>
      <c r="F1013" s="71"/>
      <c r="G1013" s="71"/>
      <c r="H1013" s="71"/>
      <c r="I1013" s="71"/>
      <c r="J1013" s="71"/>
      <c r="K1013" s="71"/>
      <c r="L1013" s="71"/>
      <c r="M1013" s="71"/>
      <c r="N1013" s="71"/>
      <c r="O1013" s="71"/>
      <c r="P1013" s="71"/>
      <c r="Q1013" s="71"/>
      <c r="R1013" s="71"/>
      <c r="S1013" s="71"/>
      <c r="T1013" s="71"/>
      <c r="U1013" s="71"/>
      <c r="V1013" s="71"/>
      <c r="W1013" s="71"/>
      <c r="X1013" s="71"/>
      <c r="Y1013" s="71"/>
      <c r="Z1013" s="71"/>
    </row>
    <row r="1014" spans="1:26" ht="15.75" customHeight="1" x14ac:dyDescent="0.3">
      <c r="A1014" s="102"/>
      <c r="B1014" s="102"/>
      <c r="C1014" s="102"/>
      <c r="D1014" s="102"/>
      <c r="E1014" s="71"/>
      <c r="F1014" s="71"/>
      <c r="G1014" s="71"/>
      <c r="H1014" s="71"/>
      <c r="I1014" s="71"/>
      <c r="J1014" s="71"/>
      <c r="K1014" s="71"/>
      <c r="L1014" s="71"/>
      <c r="M1014" s="71"/>
      <c r="N1014" s="71"/>
      <c r="O1014" s="71"/>
      <c r="P1014" s="71"/>
      <c r="Q1014" s="71"/>
      <c r="R1014" s="71"/>
      <c r="S1014" s="71"/>
      <c r="T1014" s="71"/>
      <c r="U1014" s="71"/>
      <c r="V1014" s="71"/>
      <c r="W1014" s="71"/>
      <c r="X1014" s="71"/>
      <c r="Y1014" s="71"/>
      <c r="Z1014" s="71"/>
    </row>
    <row r="1015" spans="1:26" ht="15.75" customHeight="1" x14ac:dyDescent="0.3">
      <c r="A1015" s="102"/>
      <c r="B1015" s="102"/>
      <c r="C1015" s="102"/>
      <c r="D1015" s="102"/>
      <c r="E1015" s="71"/>
      <c r="F1015" s="71"/>
      <c r="G1015" s="71"/>
      <c r="H1015" s="71"/>
      <c r="I1015" s="71"/>
      <c r="J1015" s="71"/>
      <c r="K1015" s="71"/>
      <c r="L1015" s="71"/>
      <c r="M1015" s="71"/>
      <c r="N1015" s="71"/>
      <c r="O1015" s="71"/>
      <c r="P1015" s="71"/>
      <c r="Q1015" s="71"/>
      <c r="R1015" s="71"/>
      <c r="S1015" s="71"/>
      <c r="T1015" s="71"/>
      <c r="U1015" s="71"/>
      <c r="V1015" s="71"/>
      <c r="W1015" s="71"/>
      <c r="X1015" s="71"/>
      <c r="Y1015" s="71"/>
      <c r="Z1015" s="71"/>
    </row>
    <row r="1016" spans="1:26" ht="15.75" customHeight="1" x14ac:dyDescent="0.3">
      <c r="A1016" s="102"/>
      <c r="B1016" s="102"/>
      <c r="C1016" s="102"/>
      <c r="D1016" s="102"/>
      <c r="E1016" s="71"/>
      <c r="F1016" s="71"/>
      <c r="G1016" s="71"/>
      <c r="H1016" s="71"/>
      <c r="I1016" s="71"/>
      <c r="J1016" s="71"/>
      <c r="K1016" s="71"/>
      <c r="L1016" s="71"/>
      <c r="M1016" s="71"/>
      <c r="N1016" s="71"/>
      <c r="O1016" s="71"/>
      <c r="P1016" s="71"/>
      <c r="Q1016" s="71"/>
      <c r="R1016" s="71"/>
      <c r="S1016" s="71"/>
      <c r="T1016" s="71"/>
      <c r="U1016" s="71"/>
      <c r="V1016" s="71"/>
      <c r="W1016" s="71"/>
      <c r="X1016" s="71"/>
      <c r="Y1016" s="71"/>
      <c r="Z1016" s="71"/>
    </row>
    <row r="1017" spans="1:26" ht="15.75" customHeight="1" x14ac:dyDescent="0.3">
      <c r="A1017" s="102"/>
      <c r="B1017" s="102"/>
      <c r="C1017" s="102"/>
      <c r="D1017" s="102"/>
      <c r="E1017" s="71"/>
      <c r="F1017" s="71"/>
      <c r="G1017" s="71"/>
      <c r="H1017" s="71"/>
      <c r="I1017" s="71"/>
      <c r="J1017" s="71"/>
      <c r="K1017" s="71"/>
      <c r="L1017" s="71"/>
      <c r="M1017" s="71"/>
      <c r="N1017" s="71"/>
      <c r="O1017" s="71"/>
      <c r="P1017" s="71"/>
      <c r="Q1017" s="71"/>
      <c r="R1017" s="71"/>
      <c r="S1017" s="71"/>
      <c r="T1017" s="71"/>
      <c r="U1017" s="71"/>
      <c r="V1017" s="71"/>
      <c r="W1017" s="71"/>
      <c r="X1017" s="71"/>
      <c r="Y1017" s="71"/>
      <c r="Z1017" s="71"/>
    </row>
    <row r="1018" spans="1:26" ht="15.75" customHeight="1" x14ac:dyDescent="0.3">
      <c r="A1018" s="102"/>
      <c r="B1018" s="102"/>
      <c r="C1018" s="102"/>
      <c r="D1018" s="102"/>
      <c r="E1018" s="71"/>
      <c r="F1018" s="71"/>
      <c r="G1018" s="71"/>
      <c r="H1018" s="71"/>
      <c r="I1018" s="71"/>
      <c r="J1018" s="71"/>
      <c r="K1018" s="71"/>
      <c r="L1018" s="71"/>
      <c r="M1018" s="71"/>
      <c r="N1018" s="71"/>
      <c r="O1018" s="71"/>
      <c r="P1018" s="71"/>
      <c r="Q1018" s="71"/>
      <c r="R1018" s="71"/>
      <c r="S1018" s="71"/>
      <c r="T1018" s="71"/>
      <c r="U1018" s="71"/>
      <c r="V1018" s="71"/>
      <c r="W1018" s="71"/>
      <c r="X1018" s="71"/>
      <c r="Y1018" s="71"/>
      <c r="Z1018" s="71"/>
    </row>
    <row r="1019" spans="1:26" ht="15.75" customHeight="1" x14ac:dyDescent="0.3">
      <c r="A1019" s="102"/>
      <c r="B1019" s="102"/>
      <c r="C1019" s="102"/>
      <c r="D1019" s="102"/>
      <c r="E1019" s="71"/>
      <c r="F1019" s="71"/>
      <c r="G1019" s="71"/>
      <c r="H1019" s="71"/>
      <c r="I1019" s="71"/>
      <c r="J1019" s="71"/>
      <c r="K1019" s="71"/>
      <c r="L1019" s="71"/>
      <c r="M1019" s="71"/>
      <c r="N1019" s="71"/>
      <c r="O1019" s="71"/>
      <c r="P1019" s="71"/>
      <c r="Q1019" s="71"/>
      <c r="R1019" s="71"/>
      <c r="S1019" s="71"/>
      <c r="T1019" s="71"/>
      <c r="U1019" s="71"/>
      <c r="V1019" s="71"/>
      <c r="W1019" s="71"/>
      <c r="X1019" s="71"/>
      <c r="Y1019" s="71"/>
      <c r="Z1019" s="71"/>
    </row>
    <row r="1020" spans="1:26" ht="15.75" customHeight="1" x14ac:dyDescent="0.3">
      <c r="A1020" s="102"/>
      <c r="B1020" s="102"/>
      <c r="C1020" s="102"/>
      <c r="D1020" s="102"/>
      <c r="E1020" s="71"/>
      <c r="F1020" s="71"/>
      <c r="G1020" s="71"/>
      <c r="H1020" s="71"/>
      <c r="I1020" s="71"/>
      <c r="J1020" s="71"/>
      <c r="K1020" s="71"/>
      <c r="L1020" s="71"/>
      <c r="M1020" s="71"/>
      <c r="N1020" s="71"/>
      <c r="O1020" s="71"/>
      <c r="P1020" s="71"/>
      <c r="Q1020" s="71"/>
      <c r="R1020" s="71"/>
      <c r="S1020" s="71"/>
      <c r="T1020" s="71"/>
      <c r="U1020" s="71"/>
      <c r="V1020" s="71"/>
      <c r="W1020" s="71"/>
      <c r="X1020" s="71"/>
      <c r="Y1020" s="71"/>
      <c r="Z1020" s="71"/>
    </row>
    <row r="1021" spans="1:26" ht="15.75" customHeight="1" x14ac:dyDescent="0.3">
      <c r="A1021" s="102"/>
      <c r="B1021" s="102"/>
      <c r="C1021" s="102"/>
      <c r="D1021" s="102"/>
      <c r="E1021" s="71"/>
      <c r="F1021" s="71"/>
      <c r="G1021" s="71"/>
      <c r="H1021" s="71"/>
      <c r="I1021" s="71"/>
      <c r="J1021" s="71"/>
      <c r="K1021" s="71"/>
      <c r="L1021" s="71"/>
      <c r="M1021" s="71"/>
      <c r="N1021" s="71"/>
      <c r="O1021" s="71"/>
      <c r="P1021" s="71"/>
      <c r="Q1021" s="71"/>
      <c r="R1021" s="71"/>
      <c r="S1021" s="71"/>
      <c r="T1021" s="71"/>
      <c r="U1021" s="71"/>
      <c r="V1021" s="71"/>
      <c r="W1021" s="71"/>
      <c r="X1021" s="71"/>
      <c r="Y1021" s="71"/>
      <c r="Z1021" s="71"/>
    </row>
    <row r="1022" spans="1:26" ht="15.75" customHeight="1" x14ac:dyDescent="0.3">
      <c r="A1022" s="102"/>
      <c r="B1022" s="102"/>
      <c r="C1022" s="102"/>
      <c r="D1022" s="102"/>
      <c r="E1022" s="71"/>
      <c r="F1022" s="71"/>
      <c r="G1022" s="71"/>
      <c r="H1022" s="71"/>
      <c r="I1022" s="71"/>
      <c r="J1022" s="71"/>
      <c r="K1022" s="71"/>
      <c r="L1022" s="71"/>
      <c r="M1022" s="71"/>
      <c r="N1022" s="71"/>
      <c r="O1022" s="71"/>
      <c r="P1022" s="71"/>
      <c r="Q1022" s="71"/>
      <c r="R1022" s="71"/>
      <c r="S1022" s="71"/>
      <c r="T1022" s="71"/>
      <c r="U1022" s="71"/>
      <c r="V1022" s="71"/>
      <c r="W1022" s="71"/>
      <c r="X1022" s="71"/>
      <c r="Y1022" s="71"/>
      <c r="Z1022" s="71"/>
    </row>
    <row r="1023" spans="1:26" ht="15.75" customHeight="1" x14ac:dyDescent="0.3">
      <c r="A1023" s="102"/>
      <c r="B1023" s="102"/>
      <c r="C1023" s="102"/>
      <c r="D1023" s="102"/>
      <c r="E1023" s="71"/>
      <c r="F1023" s="71"/>
      <c r="G1023" s="71"/>
      <c r="H1023" s="71"/>
      <c r="I1023" s="71"/>
      <c r="J1023" s="71"/>
      <c r="K1023" s="71"/>
      <c r="L1023" s="71"/>
      <c r="M1023" s="71"/>
      <c r="N1023" s="71"/>
      <c r="O1023" s="71"/>
      <c r="P1023" s="71"/>
      <c r="Q1023" s="71"/>
      <c r="R1023" s="71"/>
      <c r="S1023" s="71"/>
      <c r="T1023" s="71"/>
      <c r="U1023" s="71"/>
      <c r="V1023" s="71"/>
      <c r="W1023" s="71"/>
      <c r="X1023" s="71"/>
      <c r="Y1023" s="71"/>
      <c r="Z1023" s="71"/>
    </row>
    <row r="1024" spans="1:26" ht="15.75" customHeight="1" x14ac:dyDescent="0.3">
      <c r="A1024" s="102"/>
      <c r="B1024" s="102"/>
      <c r="C1024" s="102"/>
      <c r="D1024" s="102"/>
      <c r="E1024" s="71"/>
      <c r="F1024" s="71"/>
      <c r="G1024" s="71"/>
      <c r="H1024" s="71"/>
      <c r="I1024" s="71"/>
      <c r="J1024" s="71"/>
      <c r="K1024" s="71"/>
      <c r="L1024" s="71"/>
      <c r="M1024" s="71"/>
      <c r="N1024" s="71"/>
      <c r="O1024" s="71"/>
      <c r="P1024" s="71"/>
      <c r="Q1024" s="71"/>
      <c r="R1024" s="71"/>
      <c r="S1024" s="71"/>
      <c r="T1024" s="71"/>
      <c r="U1024" s="71"/>
      <c r="V1024" s="71"/>
      <c r="W1024" s="71"/>
      <c r="X1024" s="71"/>
      <c r="Y1024" s="71"/>
      <c r="Z1024" s="71"/>
    </row>
    <row r="1025" spans="1:26" ht="15.75" customHeight="1" x14ac:dyDescent="0.3">
      <c r="A1025" s="102"/>
      <c r="B1025" s="102"/>
      <c r="C1025" s="102"/>
      <c r="D1025" s="102"/>
      <c r="E1025" s="71"/>
      <c r="F1025" s="71"/>
      <c r="G1025" s="71"/>
      <c r="H1025" s="71"/>
      <c r="I1025" s="71"/>
      <c r="J1025" s="71"/>
      <c r="K1025" s="71"/>
      <c r="L1025" s="71"/>
      <c r="M1025" s="71"/>
      <c r="N1025" s="71"/>
      <c r="O1025" s="71"/>
      <c r="P1025" s="71"/>
      <c r="Q1025" s="71"/>
      <c r="R1025" s="71"/>
      <c r="S1025" s="71"/>
      <c r="T1025" s="71"/>
      <c r="U1025" s="71"/>
      <c r="V1025" s="71"/>
      <c r="W1025" s="71"/>
      <c r="X1025" s="71"/>
      <c r="Y1025" s="71"/>
      <c r="Z1025" s="71"/>
    </row>
    <row r="1026" spans="1:26" ht="15.75" customHeight="1" x14ac:dyDescent="0.3">
      <c r="A1026" s="102"/>
      <c r="B1026" s="102"/>
      <c r="C1026" s="102"/>
      <c r="D1026" s="102"/>
      <c r="E1026" s="71"/>
      <c r="F1026" s="71"/>
      <c r="G1026" s="71"/>
      <c r="H1026" s="71"/>
      <c r="I1026" s="71"/>
      <c r="J1026" s="71"/>
      <c r="K1026" s="71"/>
      <c r="L1026" s="71"/>
      <c r="M1026" s="71"/>
      <c r="N1026" s="71"/>
      <c r="O1026" s="71"/>
      <c r="P1026" s="71"/>
      <c r="Q1026" s="71"/>
      <c r="R1026" s="71"/>
      <c r="S1026" s="71"/>
      <c r="T1026" s="71"/>
      <c r="U1026" s="71"/>
      <c r="V1026" s="71"/>
      <c r="W1026" s="71"/>
      <c r="X1026" s="71"/>
      <c r="Y1026" s="71"/>
      <c r="Z1026" s="71"/>
    </row>
    <row r="1027" spans="1:26" ht="15.75" customHeight="1" x14ac:dyDescent="0.3">
      <c r="A1027" s="102"/>
      <c r="B1027" s="102"/>
      <c r="C1027" s="102"/>
      <c r="D1027" s="102"/>
      <c r="E1027" s="71"/>
      <c r="F1027" s="71"/>
      <c r="G1027" s="71"/>
      <c r="H1027" s="71"/>
      <c r="I1027" s="71"/>
      <c r="J1027" s="71"/>
      <c r="K1027" s="71"/>
      <c r="L1027" s="71"/>
      <c r="M1027" s="71"/>
      <c r="N1027" s="71"/>
      <c r="O1027" s="71"/>
      <c r="P1027" s="71"/>
      <c r="Q1027" s="71"/>
      <c r="R1027" s="71"/>
      <c r="S1027" s="71"/>
      <c r="T1027" s="71"/>
      <c r="U1027" s="71"/>
      <c r="V1027" s="71"/>
      <c r="W1027" s="71"/>
      <c r="X1027" s="71"/>
      <c r="Y1027" s="71"/>
      <c r="Z1027" s="71"/>
    </row>
    <row r="1028" spans="1:26" ht="15.75" customHeight="1" x14ac:dyDescent="0.3">
      <c r="A1028" s="102"/>
      <c r="B1028" s="102"/>
      <c r="C1028" s="102"/>
      <c r="D1028" s="102"/>
      <c r="E1028" s="71"/>
      <c r="F1028" s="71"/>
      <c r="G1028" s="71"/>
      <c r="H1028" s="71"/>
      <c r="I1028" s="71"/>
      <c r="J1028" s="71"/>
      <c r="K1028" s="71"/>
      <c r="L1028" s="71"/>
      <c r="M1028" s="71"/>
      <c r="N1028" s="71"/>
      <c r="O1028" s="71"/>
      <c r="P1028" s="71"/>
      <c r="Q1028" s="71"/>
      <c r="R1028" s="71"/>
      <c r="S1028" s="71"/>
      <c r="T1028" s="71"/>
      <c r="U1028" s="71"/>
      <c r="V1028" s="71"/>
      <c r="W1028" s="71"/>
      <c r="X1028" s="71"/>
      <c r="Y1028" s="71"/>
      <c r="Z1028" s="71"/>
    </row>
    <row r="1029" spans="1:26" ht="15.75" customHeight="1" x14ac:dyDescent="0.3">
      <c r="A1029" s="102"/>
      <c r="B1029" s="102"/>
      <c r="C1029" s="102"/>
      <c r="D1029" s="102"/>
      <c r="E1029" s="71"/>
      <c r="F1029" s="71"/>
      <c r="G1029" s="71"/>
      <c r="H1029" s="71"/>
      <c r="I1029" s="71"/>
      <c r="J1029" s="71"/>
      <c r="K1029" s="71"/>
      <c r="L1029" s="71"/>
      <c r="M1029" s="71"/>
      <c r="N1029" s="71"/>
      <c r="O1029" s="71"/>
      <c r="P1029" s="71"/>
      <c r="Q1029" s="71"/>
      <c r="R1029" s="71"/>
      <c r="S1029" s="71"/>
      <c r="T1029" s="71"/>
      <c r="U1029" s="71"/>
      <c r="V1029" s="71"/>
      <c r="W1029" s="71"/>
      <c r="X1029" s="71"/>
      <c r="Y1029" s="71"/>
      <c r="Z1029" s="71"/>
    </row>
    <row r="1030" spans="1:26" ht="15.75" customHeight="1" x14ac:dyDescent="0.3">
      <c r="A1030" s="102"/>
      <c r="B1030" s="102"/>
      <c r="C1030" s="102"/>
      <c r="D1030" s="102"/>
      <c r="E1030" s="71"/>
      <c r="F1030" s="71"/>
      <c r="G1030" s="71"/>
      <c r="H1030" s="71"/>
      <c r="I1030" s="71"/>
      <c r="J1030" s="71"/>
      <c r="K1030" s="71"/>
      <c r="L1030" s="71"/>
      <c r="M1030" s="71"/>
      <c r="N1030" s="71"/>
      <c r="O1030" s="71"/>
      <c r="P1030" s="71"/>
      <c r="Q1030" s="71"/>
      <c r="R1030" s="71"/>
      <c r="S1030" s="71"/>
      <c r="T1030" s="71"/>
      <c r="U1030" s="71"/>
      <c r="V1030" s="71"/>
      <c r="W1030" s="71"/>
      <c r="X1030" s="71"/>
      <c r="Y1030" s="71"/>
      <c r="Z1030" s="71"/>
    </row>
    <row r="1031" spans="1:26" ht="15.75" customHeight="1" x14ac:dyDescent="0.3">
      <c r="A1031" s="102"/>
      <c r="B1031" s="102"/>
      <c r="C1031" s="102"/>
      <c r="D1031" s="102"/>
      <c r="E1031" s="71"/>
      <c r="F1031" s="71"/>
      <c r="G1031" s="71"/>
      <c r="H1031" s="71"/>
      <c r="I1031" s="71"/>
      <c r="J1031" s="71"/>
      <c r="K1031" s="71"/>
      <c r="L1031" s="71"/>
      <c r="M1031" s="71"/>
      <c r="N1031" s="71"/>
      <c r="O1031" s="71"/>
      <c r="P1031" s="71"/>
      <c r="Q1031" s="71"/>
      <c r="R1031" s="71"/>
      <c r="S1031" s="71"/>
      <c r="T1031" s="71"/>
      <c r="U1031" s="71"/>
      <c r="V1031" s="71"/>
      <c r="W1031" s="71"/>
      <c r="X1031" s="71"/>
      <c r="Y1031" s="71"/>
      <c r="Z1031" s="71"/>
    </row>
    <row r="1032" spans="1:26" ht="15.75" customHeight="1" x14ac:dyDescent="0.3">
      <c r="A1032" s="102"/>
      <c r="B1032" s="102"/>
      <c r="C1032" s="102"/>
      <c r="D1032" s="102"/>
      <c r="E1032" s="71"/>
      <c r="F1032" s="71"/>
      <c r="G1032" s="71"/>
      <c r="H1032" s="71"/>
      <c r="I1032" s="71"/>
      <c r="J1032" s="71"/>
      <c r="K1032" s="71"/>
      <c r="L1032" s="71"/>
      <c r="M1032" s="71"/>
      <c r="N1032" s="71"/>
      <c r="O1032" s="71"/>
      <c r="P1032" s="71"/>
      <c r="Q1032" s="71"/>
      <c r="R1032" s="71"/>
      <c r="S1032" s="71"/>
      <c r="T1032" s="71"/>
      <c r="U1032" s="71"/>
      <c r="V1032" s="71"/>
      <c r="W1032" s="71"/>
      <c r="X1032" s="71"/>
      <c r="Y1032" s="71"/>
      <c r="Z1032" s="71"/>
    </row>
    <row r="1033" spans="1:26" ht="15.75" customHeight="1" x14ac:dyDescent="0.3">
      <c r="A1033" s="102"/>
      <c r="B1033" s="102"/>
      <c r="C1033" s="102"/>
      <c r="D1033" s="102"/>
      <c r="E1033" s="71"/>
      <c r="F1033" s="71"/>
      <c r="G1033" s="71"/>
      <c r="H1033" s="71"/>
      <c r="I1033" s="71"/>
      <c r="J1033" s="71"/>
      <c r="K1033" s="71"/>
      <c r="L1033" s="71"/>
      <c r="M1033" s="71"/>
      <c r="N1033" s="71"/>
      <c r="O1033" s="71"/>
      <c r="P1033" s="71"/>
      <c r="Q1033" s="71"/>
      <c r="R1033" s="71"/>
      <c r="S1033" s="71"/>
      <c r="T1033" s="71"/>
      <c r="U1033" s="71"/>
      <c r="V1033" s="71"/>
      <c r="W1033" s="71"/>
      <c r="X1033" s="71"/>
      <c r="Y1033" s="71"/>
      <c r="Z1033" s="71"/>
    </row>
    <row r="1034" spans="1:26" ht="15.75" customHeight="1" x14ac:dyDescent="0.3">
      <c r="A1034" s="102"/>
      <c r="B1034" s="102"/>
      <c r="C1034" s="102"/>
      <c r="D1034" s="102"/>
      <c r="E1034" s="71"/>
      <c r="F1034" s="71"/>
      <c r="G1034" s="71"/>
      <c r="H1034" s="71"/>
      <c r="I1034" s="71"/>
      <c r="J1034" s="71"/>
      <c r="K1034" s="71"/>
      <c r="L1034" s="71"/>
      <c r="M1034" s="71"/>
      <c r="N1034" s="71"/>
      <c r="O1034" s="71"/>
      <c r="P1034" s="71"/>
      <c r="Q1034" s="71"/>
      <c r="R1034" s="71"/>
      <c r="S1034" s="71"/>
      <c r="T1034" s="71"/>
      <c r="U1034" s="71"/>
      <c r="V1034" s="71"/>
      <c r="W1034" s="71"/>
      <c r="X1034" s="71"/>
      <c r="Y1034" s="71"/>
      <c r="Z1034" s="71"/>
    </row>
    <row r="1035" spans="1:26" ht="15.75" customHeight="1" x14ac:dyDescent="0.3">
      <c r="A1035" s="102"/>
      <c r="B1035" s="102"/>
      <c r="C1035" s="102"/>
      <c r="D1035" s="102"/>
      <c r="E1035" s="71"/>
      <c r="F1035" s="71"/>
      <c r="G1035" s="71"/>
      <c r="H1035" s="71"/>
      <c r="I1035" s="71"/>
      <c r="J1035" s="71"/>
      <c r="K1035" s="71"/>
      <c r="L1035" s="71"/>
      <c r="M1035" s="71"/>
      <c r="N1035" s="71"/>
      <c r="O1035" s="71"/>
      <c r="P1035" s="71"/>
      <c r="Q1035" s="71"/>
      <c r="R1035" s="71"/>
      <c r="S1035" s="71"/>
      <c r="T1035" s="71"/>
      <c r="U1035" s="71"/>
      <c r="V1035" s="71"/>
      <c r="W1035" s="71"/>
      <c r="X1035" s="71"/>
      <c r="Y1035" s="71"/>
      <c r="Z1035" s="71"/>
    </row>
    <row r="1036" spans="1:26" ht="15.75" customHeight="1" x14ac:dyDescent="0.3">
      <c r="A1036" s="102"/>
      <c r="B1036" s="102"/>
      <c r="C1036" s="102"/>
      <c r="D1036" s="102"/>
      <c r="E1036" s="71"/>
      <c r="F1036" s="71"/>
      <c r="G1036" s="71"/>
      <c r="H1036" s="71"/>
      <c r="I1036" s="71"/>
      <c r="J1036" s="71"/>
      <c r="K1036" s="71"/>
      <c r="L1036" s="71"/>
      <c r="M1036" s="71"/>
      <c r="N1036" s="71"/>
      <c r="O1036" s="71"/>
      <c r="P1036" s="71"/>
      <c r="Q1036" s="71"/>
      <c r="R1036" s="71"/>
      <c r="S1036" s="71"/>
      <c r="T1036" s="71"/>
      <c r="U1036" s="71"/>
      <c r="V1036" s="71"/>
      <c r="W1036" s="71"/>
      <c r="X1036" s="71"/>
      <c r="Y1036" s="71"/>
      <c r="Z1036" s="71"/>
    </row>
    <row r="1037" spans="1:26" ht="15.75" customHeight="1" x14ac:dyDescent="0.3">
      <c r="A1037" s="102"/>
      <c r="B1037" s="102"/>
      <c r="C1037" s="102"/>
      <c r="D1037" s="102"/>
      <c r="E1037" s="71"/>
      <c r="F1037" s="71"/>
      <c r="G1037" s="71"/>
      <c r="H1037" s="71"/>
      <c r="I1037" s="71"/>
      <c r="J1037" s="71"/>
      <c r="K1037" s="71"/>
      <c r="L1037" s="71"/>
      <c r="M1037" s="71"/>
      <c r="N1037" s="71"/>
      <c r="O1037" s="71"/>
      <c r="P1037" s="71"/>
      <c r="Q1037" s="71"/>
      <c r="R1037" s="71"/>
      <c r="S1037" s="71"/>
      <c r="T1037" s="71"/>
      <c r="U1037" s="71"/>
      <c r="V1037" s="71"/>
      <c r="W1037" s="71"/>
      <c r="X1037" s="71"/>
      <c r="Y1037" s="71"/>
      <c r="Z1037" s="71"/>
    </row>
    <row r="1038" spans="1:26" ht="15.75" customHeight="1" x14ac:dyDescent="0.3">
      <c r="A1038" s="102"/>
      <c r="B1038" s="102"/>
      <c r="C1038" s="102"/>
      <c r="D1038" s="102"/>
      <c r="E1038" s="71"/>
      <c r="F1038" s="71"/>
      <c r="G1038" s="71"/>
      <c r="H1038" s="71"/>
      <c r="I1038" s="71"/>
      <c r="J1038" s="71"/>
      <c r="K1038" s="71"/>
      <c r="L1038" s="71"/>
      <c r="M1038" s="71"/>
      <c r="N1038" s="71"/>
      <c r="O1038" s="71"/>
      <c r="P1038" s="71"/>
      <c r="Q1038" s="71"/>
      <c r="R1038" s="71"/>
      <c r="S1038" s="71"/>
      <c r="T1038" s="71"/>
      <c r="U1038" s="71"/>
      <c r="V1038" s="71"/>
      <c r="W1038" s="71"/>
      <c r="X1038" s="71"/>
      <c r="Y1038" s="71"/>
      <c r="Z1038" s="71"/>
    </row>
    <row r="1039" spans="1:26" ht="15.75" customHeight="1" x14ac:dyDescent="0.3">
      <c r="A1039" s="102"/>
      <c r="B1039" s="102"/>
      <c r="C1039" s="102"/>
      <c r="D1039" s="102"/>
      <c r="E1039" s="71"/>
      <c r="F1039" s="71"/>
      <c r="G1039" s="71"/>
      <c r="H1039" s="71"/>
      <c r="I1039" s="71"/>
      <c r="J1039" s="71"/>
      <c r="K1039" s="71"/>
      <c r="L1039" s="71"/>
      <c r="M1039" s="71"/>
      <c r="N1039" s="71"/>
      <c r="O1039" s="71"/>
      <c r="P1039" s="71"/>
      <c r="Q1039" s="71"/>
      <c r="R1039" s="71"/>
      <c r="S1039" s="71"/>
      <c r="T1039" s="71"/>
      <c r="U1039" s="71"/>
      <c r="V1039" s="71"/>
      <c r="W1039" s="71"/>
      <c r="X1039" s="71"/>
      <c r="Y1039" s="71"/>
      <c r="Z1039" s="71"/>
    </row>
    <row r="1040" spans="1:26" ht="15.75" customHeight="1" x14ac:dyDescent="0.3">
      <c r="A1040" s="102"/>
      <c r="B1040" s="102"/>
      <c r="C1040" s="102"/>
      <c r="D1040" s="102"/>
      <c r="E1040" s="71"/>
      <c r="F1040" s="71"/>
      <c r="G1040" s="71"/>
      <c r="H1040" s="71"/>
      <c r="I1040" s="71"/>
      <c r="J1040" s="71"/>
      <c r="K1040" s="71"/>
      <c r="L1040" s="71"/>
      <c r="M1040" s="71"/>
      <c r="N1040" s="71"/>
      <c r="O1040" s="71"/>
      <c r="P1040" s="71"/>
      <c r="Q1040" s="71"/>
      <c r="R1040" s="71"/>
      <c r="S1040" s="71"/>
      <c r="T1040" s="71"/>
      <c r="U1040" s="71"/>
      <c r="V1040" s="71"/>
      <c r="W1040" s="71"/>
      <c r="X1040" s="71"/>
      <c r="Y1040" s="71"/>
      <c r="Z1040" s="71"/>
    </row>
    <row r="1041" spans="1:26" ht="15.75" customHeight="1" x14ac:dyDescent="0.3">
      <c r="A1041" s="102"/>
      <c r="B1041" s="102"/>
      <c r="C1041" s="102"/>
      <c r="D1041" s="102"/>
      <c r="E1041" s="71"/>
      <c r="F1041" s="71"/>
      <c r="G1041" s="71"/>
      <c r="H1041" s="71"/>
      <c r="I1041" s="71"/>
      <c r="J1041" s="71"/>
      <c r="K1041" s="71"/>
      <c r="L1041" s="71"/>
      <c r="M1041" s="71"/>
      <c r="N1041" s="71"/>
      <c r="O1041" s="71"/>
      <c r="P1041" s="71"/>
      <c r="Q1041" s="71"/>
      <c r="R1041" s="71"/>
      <c r="S1041" s="71"/>
      <c r="T1041" s="71"/>
      <c r="U1041" s="71"/>
      <c r="V1041" s="71"/>
      <c r="W1041" s="71"/>
      <c r="X1041" s="71"/>
      <c r="Y1041" s="71"/>
      <c r="Z1041" s="71"/>
    </row>
    <row r="1042" spans="1:26" ht="15.75" customHeight="1" x14ac:dyDescent="0.3">
      <c r="A1042" s="102"/>
      <c r="B1042" s="102"/>
      <c r="C1042" s="102"/>
      <c r="D1042" s="102"/>
      <c r="E1042" s="71"/>
      <c r="F1042" s="71"/>
      <c r="G1042" s="71"/>
      <c r="H1042" s="71"/>
      <c r="I1042" s="71"/>
      <c r="J1042" s="71"/>
      <c r="K1042" s="71"/>
      <c r="L1042" s="71"/>
      <c r="M1042" s="71"/>
      <c r="N1042" s="71"/>
      <c r="O1042" s="71"/>
      <c r="P1042" s="71"/>
      <c r="Q1042" s="71"/>
      <c r="R1042" s="71"/>
      <c r="S1042" s="71"/>
      <c r="T1042" s="71"/>
      <c r="U1042" s="71"/>
      <c r="V1042" s="71"/>
      <c r="W1042" s="71"/>
      <c r="X1042" s="71"/>
      <c r="Y1042" s="71"/>
      <c r="Z1042" s="71"/>
    </row>
    <row r="1043" spans="1:26" ht="15.75" customHeight="1" x14ac:dyDescent="0.3">
      <c r="A1043" s="102"/>
      <c r="B1043" s="102"/>
      <c r="C1043" s="102"/>
      <c r="D1043" s="102"/>
      <c r="E1043" s="71"/>
      <c r="F1043" s="71"/>
      <c r="G1043" s="71"/>
      <c r="H1043" s="71"/>
      <c r="I1043" s="71"/>
      <c r="J1043" s="71"/>
      <c r="K1043" s="71"/>
      <c r="L1043" s="71"/>
      <c r="M1043" s="71"/>
      <c r="N1043" s="71"/>
      <c r="O1043" s="71"/>
      <c r="P1043" s="71"/>
      <c r="Q1043" s="71"/>
      <c r="R1043" s="71"/>
      <c r="S1043" s="71"/>
      <c r="T1043" s="71"/>
      <c r="U1043" s="71"/>
      <c r="V1043" s="71"/>
      <c r="W1043" s="71"/>
      <c r="X1043" s="71"/>
      <c r="Y1043" s="71"/>
      <c r="Z1043" s="71"/>
    </row>
    <row r="1044" spans="1:26" ht="15.75" customHeight="1" x14ac:dyDescent="0.3">
      <c r="A1044" s="102"/>
      <c r="B1044" s="102"/>
      <c r="C1044" s="102"/>
      <c r="D1044" s="102"/>
      <c r="E1044" s="71"/>
      <c r="F1044" s="71"/>
      <c r="G1044" s="71"/>
      <c r="H1044" s="71"/>
      <c r="I1044" s="71"/>
      <c r="J1044" s="71"/>
      <c r="K1044" s="71"/>
      <c r="L1044" s="71"/>
      <c r="M1044" s="71"/>
      <c r="N1044" s="71"/>
      <c r="O1044" s="71"/>
      <c r="P1044" s="71"/>
      <c r="Q1044" s="71"/>
      <c r="R1044" s="71"/>
      <c r="S1044" s="71"/>
      <c r="T1044" s="71"/>
      <c r="U1044" s="71"/>
      <c r="V1044" s="71"/>
      <c r="W1044" s="71"/>
      <c r="X1044" s="71"/>
      <c r="Y1044" s="71"/>
      <c r="Z1044" s="71"/>
    </row>
    <row r="1045" spans="1:26" ht="15.75" customHeight="1" x14ac:dyDescent="0.3">
      <c r="A1045" s="102"/>
      <c r="B1045" s="102"/>
      <c r="C1045" s="102"/>
      <c r="D1045" s="102"/>
      <c r="E1045" s="71"/>
      <c r="F1045" s="71"/>
      <c r="G1045" s="71"/>
      <c r="H1045" s="71"/>
      <c r="I1045" s="71"/>
      <c r="J1045" s="71"/>
      <c r="K1045" s="71"/>
      <c r="L1045" s="71"/>
      <c r="M1045" s="71"/>
      <c r="N1045" s="71"/>
      <c r="O1045" s="71"/>
      <c r="P1045" s="71"/>
      <c r="Q1045" s="71"/>
      <c r="R1045" s="71"/>
      <c r="S1045" s="71"/>
      <c r="T1045" s="71"/>
      <c r="U1045" s="71"/>
      <c r="V1045" s="71"/>
      <c r="W1045" s="71"/>
      <c r="X1045" s="71"/>
      <c r="Y1045" s="71"/>
      <c r="Z1045" s="71"/>
    </row>
    <row r="1046" spans="1:26" ht="15.75" customHeight="1" x14ac:dyDescent="0.3">
      <c r="A1046" s="102"/>
      <c r="B1046" s="102"/>
      <c r="C1046" s="102"/>
      <c r="D1046" s="102"/>
      <c r="E1046" s="71"/>
      <c r="F1046" s="71"/>
      <c r="G1046" s="71"/>
      <c r="H1046" s="71"/>
      <c r="I1046" s="71"/>
      <c r="J1046" s="71"/>
      <c r="K1046" s="71"/>
      <c r="L1046" s="71"/>
      <c r="M1046" s="71"/>
      <c r="N1046" s="71"/>
      <c r="O1046" s="71"/>
      <c r="P1046" s="71"/>
      <c r="Q1046" s="71"/>
      <c r="R1046" s="71"/>
      <c r="S1046" s="71"/>
      <c r="T1046" s="71"/>
      <c r="U1046" s="71"/>
      <c r="V1046" s="71"/>
      <c r="W1046" s="71"/>
      <c r="X1046" s="71"/>
      <c r="Y1046" s="71"/>
      <c r="Z1046" s="71"/>
    </row>
    <row r="1047" spans="1:26" ht="15.75" customHeight="1" x14ac:dyDescent="0.3">
      <c r="A1047" s="102"/>
      <c r="B1047" s="102"/>
      <c r="C1047" s="102"/>
      <c r="D1047" s="102"/>
      <c r="E1047" s="71"/>
      <c r="F1047" s="71"/>
      <c r="G1047" s="71"/>
      <c r="H1047" s="71"/>
      <c r="I1047" s="71"/>
      <c r="J1047" s="71"/>
      <c r="K1047" s="71"/>
      <c r="L1047" s="71"/>
      <c r="M1047" s="71"/>
      <c r="N1047" s="71"/>
      <c r="O1047" s="71"/>
      <c r="P1047" s="71"/>
      <c r="Q1047" s="71"/>
      <c r="R1047" s="71"/>
      <c r="S1047" s="71"/>
      <c r="T1047" s="71"/>
      <c r="U1047" s="71"/>
      <c r="V1047" s="71"/>
      <c r="W1047" s="71"/>
      <c r="X1047" s="71"/>
      <c r="Y1047" s="71"/>
      <c r="Z1047" s="71"/>
    </row>
    <row r="1048" spans="1:26" ht="15.75" customHeight="1" x14ac:dyDescent="0.3">
      <c r="A1048" s="102"/>
      <c r="B1048" s="102"/>
      <c r="C1048" s="102"/>
      <c r="D1048" s="102"/>
      <c r="E1048" s="71"/>
      <c r="F1048" s="71"/>
      <c r="G1048" s="71"/>
      <c r="H1048" s="71"/>
      <c r="I1048" s="71"/>
      <c r="J1048" s="71"/>
      <c r="K1048" s="71"/>
      <c r="L1048" s="71"/>
      <c r="M1048" s="71"/>
      <c r="N1048" s="71"/>
      <c r="O1048" s="71"/>
      <c r="P1048" s="71"/>
      <c r="Q1048" s="71"/>
      <c r="R1048" s="71"/>
      <c r="S1048" s="71"/>
      <c r="T1048" s="71"/>
      <c r="U1048" s="71"/>
      <c r="V1048" s="71"/>
      <c r="W1048" s="71"/>
      <c r="X1048" s="71"/>
      <c r="Y1048" s="71"/>
      <c r="Z1048" s="71"/>
    </row>
    <row r="1049" spans="1:26" ht="15.75" customHeight="1" x14ac:dyDescent="0.3">
      <c r="A1049" s="102"/>
      <c r="B1049" s="102"/>
      <c r="C1049" s="102"/>
      <c r="D1049" s="102"/>
      <c r="E1049" s="71"/>
      <c r="F1049" s="71"/>
      <c r="G1049" s="71"/>
      <c r="H1049" s="71"/>
      <c r="I1049" s="71"/>
      <c r="J1049" s="71"/>
      <c r="K1049" s="71"/>
      <c r="L1049" s="71"/>
      <c r="M1049" s="71"/>
      <c r="N1049" s="71"/>
      <c r="O1049" s="71"/>
      <c r="P1049" s="71"/>
      <c r="Q1049" s="71"/>
      <c r="R1049" s="71"/>
      <c r="S1049" s="71"/>
      <c r="T1049" s="71"/>
      <c r="U1049" s="71"/>
      <c r="V1049" s="71"/>
      <c r="W1049" s="71"/>
      <c r="X1049" s="71"/>
      <c r="Y1049" s="71"/>
      <c r="Z1049" s="71"/>
    </row>
    <row r="1050" spans="1:26" ht="15.75" customHeight="1" x14ac:dyDescent="0.3">
      <c r="A1050" s="102"/>
      <c r="B1050" s="102"/>
      <c r="C1050" s="102"/>
      <c r="D1050" s="102"/>
      <c r="E1050" s="71"/>
      <c r="F1050" s="71"/>
      <c r="G1050" s="71"/>
      <c r="H1050" s="71"/>
      <c r="I1050" s="71"/>
      <c r="J1050" s="71"/>
      <c r="K1050" s="71"/>
      <c r="L1050" s="71"/>
      <c r="M1050" s="71"/>
      <c r="N1050" s="71"/>
      <c r="O1050" s="71"/>
      <c r="P1050" s="71"/>
      <c r="Q1050" s="71"/>
      <c r="R1050" s="71"/>
      <c r="S1050" s="71"/>
      <c r="T1050" s="71"/>
      <c r="U1050" s="71"/>
      <c r="V1050" s="71"/>
      <c r="W1050" s="71"/>
      <c r="X1050" s="71"/>
      <c r="Y1050" s="71"/>
      <c r="Z1050" s="71"/>
    </row>
    <row r="1051" spans="1:26" ht="15.75" customHeight="1" x14ac:dyDescent="0.3">
      <c r="A1051" s="102"/>
      <c r="B1051" s="102"/>
      <c r="C1051" s="102"/>
      <c r="D1051" s="102"/>
      <c r="E1051" s="71"/>
      <c r="F1051" s="71"/>
      <c r="G1051" s="71"/>
      <c r="H1051" s="71"/>
      <c r="I1051" s="71"/>
      <c r="J1051" s="71"/>
      <c r="K1051" s="71"/>
      <c r="L1051" s="71"/>
      <c r="M1051" s="71"/>
      <c r="N1051" s="71"/>
      <c r="O1051" s="71"/>
      <c r="P1051" s="71"/>
      <c r="Q1051" s="71"/>
      <c r="R1051" s="71"/>
      <c r="S1051" s="71"/>
      <c r="T1051" s="71"/>
      <c r="U1051" s="71"/>
      <c r="V1051" s="71"/>
      <c r="W1051" s="71"/>
      <c r="X1051" s="71"/>
      <c r="Y1051" s="71"/>
      <c r="Z1051" s="71"/>
    </row>
    <row r="1052" spans="1:26" ht="15.75" customHeight="1" x14ac:dyDescent="0.3">
      <c r="A1052" s="102"/>
      <c r="B1052" s="102"/>
      <c r="C1052" s="102"/>
      <c r="D1052" s="102"/>
      <c r="E1052" s="71"/>
      <c r="F1052" s="71"/>
      <c r="G1052" s="71"/>
      <c r="H1052" s="71"/>
      <c r="I1052" s="71"/>
      <c r="J1052" s="71"/>
      <c r="K1052" s="71"/>
      <c r="L1052" s="71"/>
      <c r="M1052" s="71"/>
      <c r="N1052" s="71"/>
      <c r="O1052" s="71"/>
      <c r="P1052" s="71"/>
      <c r="Q1052" s="71"/>
      <c r="R1052" s="71"/>
      <c r="S1052" s="71"/>
      <c r="T1052" s="71"/>
      <c r="U1052" s="71"/>
      <c r="V1052" s="71"/>
      <c r="W1052" s="71"/>
      <c r="X1052" s="71"/>
      <c r="Y1052" s="71"/>
      <c r="Z1052" s="71"/>
    </row>
    <row r="1053" spans="1:26" ht="15.75" customHeight="1" x14ac:dyDescent="0.3">
      <c r="A1053" s="102"/>
      <c r="B1053" s="102"/>
      <c r="C1053" s="102"/>
      <c r="D1053" s="102"/>
      <c r="E1053" s="71"/>
      <c r="F1053" s="71"/>
      <c r="G1053" s="71"/>
      <c r="H1053" s="71"/>
      <c r="I1053" s="71"/>
      <c r="J1053" s="71"/>
      <c r="K1053" s="71"/>
      <c r="L1053" s="71"/>
      <c r="M1053" s="71"/>
      <c r="N1053" s="71"/>
      <c r="O1053" s="71"/>
      <c r="P1053" s="71"/>
      <c r="Q1053" s="71"/>
      <c r="R1053" s="71"/>
      <c r="S1053" s="71"/>
      <c r="T1053" s="71"/>
      <c r="U1053" s="71"/>
      <c r="V1053" s="71"/>
      <c r="W1053" s="71"/>
      <c r="X1053" s="71"/>
      <c r="Y1053" s="71"/>
      <c r="Z1053" s="71"/>
    </row>
    <row r="1054" spans="1:26" ht="15.75" customHeight="1" x14ac:dyDescent="0.3">
      <c r="A1054" s="102"/>
      <c r="B1054" s="102"/>
      <c r="C1054" s="102"/>
      <c r="D1054" s="102"/>
      <c r="E1054" s="71"/>
      <c r="F1054" s="71"/>
      <c r="G1054" s="71"/>
      <c r="H1054" s="71"/>
      <c r="I1054" s="71"/>
      <c r="J1054" s="71"/>
      <c r="K1054" s="71"/>
      <c r="L1054" s="71"/>
      <c r="M1054" s="71"/>
      <c r="N1054" s="71"/>
      <c r="O1054" s="71"/>
      <c r="P1054" s="71"/>
      <c r="Q1054" s="71"/>
      <c r="R1054" s="71"/>
      <c r="S1054" s="71"/>
      <c r="T1054" s="71"/>
      <c r="U1054" s="71"/>
      <c r="V1054" s="71"/>
      <c r="W1054" s="71"/>
      <c r="X1054" s="71"/>
      <c r="Y1054" s="71"/>
      <c r="Z1054" s="71"/>
    </row>
    <row r="1055" spans="1:26" ht="15.75" customHeight="1" x14ac:dyDescent="0.3">
      <c r="A1055" s="102"/>
      <c r="B1055" s="102"/>
      <c r="C1055" s="102"/>
      <c r="D1055" s="102"/>
      <c r="E1055" s="71"/>
      <c r="F1055" s="71"/>
      <c r="G1055" s="71"/>
      <c r="H1055" s="71"/>
      <c r="I1055" s="71"/>
      <c r="J1055" s="71"/>
      <c r="K1055" s="71"/>
      <c r="L1055" s="71"/>
      <c r="M1055" s="71"/>
      <c r="N1055" s="71"/>
      <c r="O1055" s="71"/>
      <c r="P1055" s="71"/>
      <c r="Q1055" s="71"/>
      <c r="R1055" s="71"/>
      <c r="S1055" s="71"/>
      <c r="T1055" s="71"/>
      <c r="U1055" s="71"/>
      <c r="V1055" s="71"/>
      <c r="W1055" s="71"/>
      <c r="X1055" s="71"/>
      <c r="Y1055" s="71"/>
      <c r="Z1055" s="71"/>
    </row>
    <row r="1056" spans="1:26" ht="15.75" customHeight="1" x14ac:dyDescent="0.3">
      <c r="A1056" s="102"/>
      <c r="B1056" s="102"/>
      <c r="C1056" s="102"/>
      <c r="D1056" s="102"/>
      <c r="E1056" s="71"/>
      <c r="F1056" s="71"/>
      <c r="G1056" s="71"/>
      <c r="H1056" s="71"/>
      <c r="I1056" s="71"/>
      <c r="J1056" s="71"/>
      <c r="K1056" s="71"/>
      <c r="L1056" s="71"/>
      <c r="M1056" s="71"/>
      <c r="N1056" s="71"/>
      <c r="O1056" s="71"/>
      <c r="P1056" s="71"/>
      <c r="Q1056" s="71"/>
      <c r="R1056" s="71"/>
      <c r="S1056" s="71"/>
      <c r="T1056" s="71"/>
      <c r="U1056" s="71"/>
      <c r="V1056" s="71"/>
      <c r="W1056" s="71"/>
      <c r="X1056" s="71"/>
      <c r="Y1056" s="71"/>
      <c r="Z1056" s="71"/>
    </row>
    <row r="1057" spans="1:26" ht="15.75" customHeight="1" x14ac:dyDescent="0.3">
      <c r="A1057" s="102"/>
      <c r="B1057" s="102"/>
      <c r="C1057" s="102"/>
      <c r="D1057" s="102"/>
      <c r="E1057" s="71"/>
      <c r="F1057" s="71"/>
      <c r="G1057" s="71"/>
      <c r="H1057" s="71"/>
      <c r="I1057" s="71"/>
      <c r="J1057" s="71"/>
      <c r="K1057" s="71"/>
      <c r="L1057" s="71"/>
      <c r="M1057" s="71"/>
      <c r="N1057" s="71"/>
      <c r="O1057" s="71"/>
      <c r="P1057" s="71"/>
      <c r="Q1057" s="71"/>
      <c r="R1057" s="71"/>
      <c r="S1057" s="71"/>
      <c r="T1057" s="71"/>
      <c r="U1057" s="71"/>
      <c r="V1057" s="71"/>
      <c r="W1057" s="71"/>
      <c r="X1057" s="71"/>
      <c r="Y1057" s="71"/>
      <c r="Z1057" s="71"/>
    </row>
    <row r="1058" spans="1:26" ht="15.75" customHeight="1" x14ac:dyDescent="0.3">
      <c r="A1058" s="102"/>
      <c r="B1058" s="102"/>
      <c r="C1058" s="102"/>
      <c r="D1058" s="102"/>
      <c r="E1058" s="71"/>
      <c r="F1058" s="71"/>
      <c r="G1058" s="71"/>
      <c r="H1058" s="71"/>
      <c r="I1058" s="71"/>
      <c r="J1058" s="71"/>
      <c r="K1058" s="71"/>
      <c r="L1058" s="71"/>
      <c r="M1058" s="71"/>
      <c r="N1058" s="71"/>
      <c r="O1058" s="71"/>
      <c r="P1058" s="71"/>
      <c r="Q1058" s="71"/>
      <c r="R1058" s="71"/>
      <c r="S1058" s="71"/>
      <c r="T1058" s="71"/>
      <c r="U1058" s="71"/>
      <c r="V1058" s="71"/>
      <c r="W1058" s="71"/>
      <c r="X1058" s="71"/>
      <c r="Y1058" s="71"/>
      <c r="Z1058" s="71"/>
    </row>
    <row r="1059" spans="1:26" ht="15.75" customHeight="1" x14ac:dyDescent="0.3">
      <c r="A1059" s="102"/>
      <c r="B1059" s="102"/>
      <c r="C1059" s="102"/>
      <c r="D1059" s="102"/>
      <c r="E1059" s="71"/>
      <c r="F1059" s="71"/>
      <c r="G1059" s="71"/>
      <c r="H1059" s="71"/>
      <c r="I1059" s="71"/>
      <c r="J1059" s="71"/>
      <c r="K1059" s="71"/>
      <c r="L1059" s="71"/>
      <c r="M1059" s="71"/>
      <c r="N1059" s="71"/>
      <c r="O1059" s="71"/>
      <c r="P1059" s="71"/>
      <c r="Q1059" s="71"/>
      <c r="R1059" s="71"/>
      <c r="S1059" s="71"/>
      <c r="T1059" s="71"/>
      <c r="U1059" s="71"/>
      <c r="V1059" s="71"/>
      <c r="W1059" s="71"/>
      <c r="X1059" s="71"/>
      <c r="Y1059" s="71"/>
      <c r="Z1059" s="71"/>
    </row>
    <row r="1060" spans="1:26" ht="15.75" customHeight="1" x14ac:dyDescent="0.3">
      <c r="A1060" s="102"/>
      <c r="B1060" s="102"/>
      <c r="C1060" s="102"/>
      <c r="D1060" s="102"/>
      <c r="E1060" s="71"/>
      <c r="F1060" s="71"/>
      <c r="G1060" s="71"/>
      <c r="H1060" s="71"/>
      <c r="I1060" s="71"/>
      <c r="J1060" s="71"/>
      <c r="K1060" s="71"/>
      <c r="L1060" s="71"/>
      <c r="M1060" s="71"/>
      <c r="N1060" s="71"/>
      <c r="O1060" s="71"/>
      <c r="P1060" s="71"/>
      <c r="Q1060" s="71"/>
      <c r="R1060" s="71"/>
      <c r="S1060" s="71"/>
      <c r="T1060" s="71"/>
      <c r="U1060" s="71"/>
      <c r="V1060" s="71"/>
      <c r="W1060" s="71"/>
      <c r="X1060" s="71"/>
      <c r="Y1060" s="71"/>
      <c r="Z1060" s="71"/>
    </row>
    <row r="1061" spans="1:26" ht="15.75" customHeight="1" x14ac:dyDescent="0.3">
      <c r="A1061" s="102"/>
      <c r="B1061" s="102"/>
      <c r="C1061" s="102"/>
      <c r="D1061" s="102"/>
      <c r="E1061" s="71"/>
      <c r="F1061" s="71"/>
      <c r="G1061" s="71"/>
      <c r="H1061" s="71"/>
      <c r="I1061" s="71"/>
      <c r="J1061" s="71"/>
      <c r="K1061" s="71"/>
      <c r="L1061" s="71"/>
      <c r="M1061" s="71"/>
      <c r="N1061" s="71"/>
      <c r="O1061" s="71"/>
      <c r="P1061" s="71"/>
      <c r="Q1061" s="71"/>
      <c r="R1061" s="71"/>
      <c r="S1061" s="71"/>
      <c r="T1061" s="71"/>
      <c r="U1061" s="71"/>
      <c r="V1061" s="71"/>
      <c r="W1061" s="71"/>
      <c r="X1061" s="71"/>
      <c r="Y1061" s="71"/>
      <c r="Z1061" s="71"/>
    </row>
    <row r="1062" spans="1:26" ht="15.75" customHeight="1" x14ac:dyDescent="0.3">
      <c r="A1062" s="102"/>
      <c r="B1062" s="102"/>
      <c r="C1062" s="102"/>
      <c r="D1062" s="102"/>
      <c r="E1062" s="71"/>
      <c r="F1062" s="71"/>
      <c r="G1062" s="71"/>
      <c r="H1062" s="71"/>
      <c r="I1062" s="71"/>
      <c r="J1062" s="71"/>
      <c r="K1062" s="71"/>
      <c r="L1062" s="71"/>
      <c r="M1062" s="71"/>
      <c r="N1062" s="71"/>
      <c r="O1062" s="71"/>
      <c r="P1062" s="71"/>
      <c r="Q1062" s="71"/>
      <c r="R1062" s="71"/>
      <c r="S1062" s="71"/>
      <c r="T1062" s="71"/>
      <c r="U1062" s="71"/>
      <c r="V1062" s="71"/>
      <c r="W1062" s="71"/>
      <c r="X1062" s="71"/>
      <c r="Y1062" s="71"/>
      <c r="Z1062" s="71"/>
    </row>
    <row r="1063" spans="1:26" ht="15.75" customHeight="1" x14ac:dyDescent="0.3">
      <c r="A1063" s="102"/>
      <c r="B1063" s="102"/>
      <c r="C1063" s="102"/>
      <c r="D1063" s="102"/>
      <c r="E1063" s="71"/>
      <c r="F1063" s="71"/>
      <c r="G1063" s="71"/>
      <c r="H1063" s="71"/>
      <c r="I1063" s="71"/>
      <c r="J1063" s="71"/>
      <c r="K1063" s="71"/>
      <c r="L1063" s="71"/>
      <c r="M1063" s="71"/>
      <c r="N1063" s="71"/>
      <c r="O1063" s="71"/>
      <c r="P1063" s="71"/>
      <c r="Q1063" s="71"/>
      <c r="R1063" s="71"/>
      <c r="S1063" s="71"/>
      <c r="T1063" s="71"/>
      <c r="U1063" s="71"/>
      <c r="V1063" s="71"/>
      <c r="W1063" s="71"/>
      <c r="X1063" s="71"/>
      <c r="Y1063" s="71"/>
      <c r="Z1063" s="71"/>
    </row>
    <row r="1064" spans="1:26" ht="15.75" customHeight="1" x14ac:dyDescent="0.3">
      <c r="A1064" s="102"/>
      <c r="B1064" s="102"/>
      <c r="C1064" s="102"/>
      <c r="D1064" s="102"/>
      <c r="E1064" s="71"/>
      <c r="F1064" s="71"/>
      <c r="G1064" s="71"/>
      <c r="H1064" s="71"/>
      <c r="I1064" s="71"/>
      <c r="J1064" s="71"/>
      <c r="K1064" s="71"/>
      <c r="L1064" s="71"/>
      <c r="M1064" s="71"/>
      <c r="N1064" s="71"/>
      <c r="O1064" s="71"/>
      <c r="P1064" s="71"/>
      <c r="Q1064" s="71"/>
      <c r="R1064" s="71"/>
      <c r="S1064" s="71"/>
      <c r="T1064" s="71"/>
      <c r="U1064" s="71"/>
      <c r="V1064" s="71"/>
      <c r="W1064" s="71"/>
      <c r="X1064" s="71"/>
      <c r="Y1064" s="71"/>
      <c r="Z1064" s="71"/>
    </row>
    <row r="1065" spans="1:26" ht="15.75" customHeight="1" x14ac:dyDescent="0.3">
      <c r="A1065" s="102"/>
      <c r="B1065" s="102"/>
      <c r="C1065" s="102"/>
      <c r="D1065" s="102"/>
      <c r="E1065" s="71"/>
      <c r="F1065" s="71"/>
      <c r="G1065" s="71"/>
      <c r="H1065" s="71"/>
      <c r="I1065" s="71"/>
      <c r="J1065" s="71"/>
      <c r="K1065" s="71"/>
      <c r="L1065" s="71"/>
      <c r="M1065" s="71"/>
      <c r="N1065" s="71"/>
      <c r="O1065" s="71"/>
      <c r="P1065" s="71"/>
      <c r="Q1065" s="71"/>
      <c r="R1065" s="71"/>
      <c r="S1065" s="71"/>
      <c r="T1065" s="71"/>
      <c r="U1065" s="71"/>
      <c r="V1065" s="71"/>
      <c r="W1065" s="71"/>
      <c r="X1065" s="71"/>
      <c r="Y1065" s="71"/>
      <c r="Z1065" s="71"/>
    </row>
    <row r="1066" spans="1:26" ht="15.75" customHeight="1" x14ac:dyDescent="0.3">
      <c r="A1066" s="102"/>
      <c r="B1066" s="102"/>
      <c r="C1066" s="102"/>
      <c r="D1066" s="102"/>
      <c r="E1066" s="71"/>
      <c r="F1066" s="71"/>
      <c r="G1066" s="71"/>
      <c r="H1066" s="71"/>
      <c r="I1066" s="71"/>
      <c r="J1066" s="71"/>
      <c r="K1066" s="71"/>
      <c r="L1066" s="71"/>
      <c r="M1066" s="71"/>
      <c r="N1066" s="71"/>
      <c r="O1066" s="71"/>
      <c r="P1066" s="71"/>
      <c r="Q1066" s="71"/>
      <c r="R1066" s="71"/>
      <c r="S1066" s="71"/>
      <c r="T1066" s="71"/>
      <c r="U1066" s="71"/>
      <c r="V1066" s="71"/>
      <c r="W1066" s="71"/>
      <c r="X1066" s="71"/>
      <c r="Y1066" s="71"/>
      <c r="Z1066" s="71"/>
    </row>
    <row r="1067" spans="1:26" ht="15.75" customHeight="1" x14ac:dyDescent="0.3">
      <c r="A1067" s="102"/>
      <c r="B1067" s="102"/>
      <c r="C1067" s="102"/>
      <c r="D1067" s="102"/>
      <c r="E1067" s="71"/>
      <c r="F1067" s="71"/>
      <c r="G1067" s="71"/>
      <c r="H1067" s="71"/>
      <c r="I1067" s="71"/>
      <c r="J1067" s="71"/>
      <c r="K1067" s="71"/>
      <c r="L1067" s="71"/>
      <c r="M1067" s="71"/>
      <c r="N1067" s="71"/>
      <c r="O1067" s="71"/>
      <c r="P1067" s="71"/>
      <c r="Q1067" s="71"/>
      <c r="R1067" s="71"/>
      <c r="S1067" s="71"/>
      <c r="T1067" s="71"/>
      <c r="U1067" s="71"/>
      <c r="V1067" s="71"/>
      <c r="W1067" s="71"/>
      <c r="X1067" s="71"/>
      <c r="Y1067" s="71"/>
      <c r="Z1067" s="71"/>
    </row>
    <row r="1068" spans="1:26" ht="15.75" customHeight="1" x14ac:dyDescent="0.3">
      <c r="A1068" s="102"/>
      <c r="B1068" s="102"/>
      <c r="C1068" s="102"/>
      <c r="D1068" s="102"/>
      <c r="E1068" s="71"/>
      <c r="F1068" s="71"/>
      <c r="G1068" s="71"/>
      <c r="H1068" s="71"/>
      <c r="I1068" s="71"/>
      <c r="J1068" s="71"/>
      <c r="K1068" s="71"/>
      <c r="L1068" s="71"/>
      <c r="M1068" s="71"/>
      <c r="N1068" s="71"/>
      <c r="O1068" s="71"/>
      <c r="P1068" s="71"/>
      <c r="Q1068" s="71"/>
      <c r="R1068" s="71"/>
      <c r="S1068" s="71"/>
      <c r="T1068" s="71"/>
      <c r="U1068" s="71"/>
      <c r="V1068" s="71"/>
      <c r="W1068" s="71"/>
      <c r="X1068" s="71"/>
      <c r="Y1068" s="71"/>
      <c r="Z1068" s="71"/>
    </row>
    <row r="1069" spans="1:26" ht="15.75" customHeight="1" x14ac:dyDescent="0.3">
      <c r="A1069" s="102"/>
      <c r="B1069" s="102"/>
      <c r="C1069" s="102"/>
      <c r="D1069" s="102"/>
      <c r="E1069" s="71"/>
      <c r="F1069" s="71"/>
      <c r="G1069" s="71"/>
      <c r="H1069" s="71"/>
      <c r="I1069" s="71"/>
      <c r="J1069" s="71"/>
      <c r="K1069" s="71"/>
      <c r="L1069" s="71"/>
      <c r="M1069" s="71"/>
      <c r="N1069" s="71"/>
      <c r="O1069" s="71"/>
      <c r="P1069" s="71"/>
      <c r="Q1069" s="71"/>
      <c r="R1069" s="71"/>
      <c r="S1069" s="71"/>
      <c r="T1069" s="71"/>
      <c r="U1069" s="71"/>
      <c r="V1069" s="71"/>
      <c r="W1069" s="71"/>
      <c r="X1069" s="71"/>
      <c r="Y1069" s="71"/>
      <c r="Z1069" s="71"/>
    </row>
    <row r="1070" spans="1:26" ht="15.75" customHeight="1" x14ac:dyDescent="0.3">
      <c r="A1070" s="102"/>
      <c r="B1070" s="102"/>
      <c r="C1070" s="102"/>
      <c r="D1070" s="102"/>
      <c r="E1070" s="71"/>
      <c r="F1070" s="71"/>
      <c r="G1070" s="71"/>
      <c r="H1070" s="71"/>
      <c r="I1070" s="71"/>
      <c r="J1070" s="71"/>
      <c r="K1070" s="71"/>
      <c r="L1070" s="71"/>
      <c r="M1070" s="71"/>
      <c r="N1070" s="71"/>
      <c r="O1070" s="71"/>
      <c r="P1070" s="71"/>
      <c r="Q1070" s="71"/>
      <c r="R1070" s="71"/>
      <c r="S1070" s="71"/>
      <c r="T1070" s="71"/>
      <c r="U1070" s="71"/>
      <c r="V1070" s="71"/>
      <c r="W1070" s="71"/>
      <c r="X1070" s="71"/>
      <c r="Y1070" s="71"/>
      <c r="Z1070" s="71"/>
    </row>
    <row r="1071" spans="1:26" ht="15.75" customHeight="1" x14ac:dyDescent="0.3">
      <c r="A1071" s="102"/>
      <c r="B1071" s="102"/>
      <c r="C1071" s="102"/>
      <c r="D1071" s="102"/>
      <c r="E1071" s="71"/>
      <c r="F1071" s="71"/>
      <c r="G1071" s="71"/>
      <c r="H1071" s="71"/>
      <c r="I1071" s="71"/>
      <c r="J1071" s="71"/>
      <c r="K1071" s="71"/>
      <c r="L1071" s="71"/>
      <c r="M1071" s="71"/>
      <c r="N1071" s="71"/>
      <c r="O1071" s="71"/>
      <c r="P1071" s="71"/>
      <c r="Q1071" s="71"/>
      <c r="R1071" s="71"/>
      <c r="S1071" s="71"/>
      <c r="T1071" s="71"/>
      <c r="U1071" s="71"/>
      <c r="V1071" s="71"/>
      <c r="W1071" s="71"/>
      <c r="X1071" s="71"/>
      <c r="Y1071" s="71"/>
      <c r="Z1071" s="71"/>
    </row>
    <row r="1072" spans="1:26" ht="15.75" customHeight="1" x14ac:dyDescent="0.3">
      <c r="A1072" s="102"/>
      <c r="B1072" s="102"/>
      <c r="C1072" s="102"/>
      <c r="D1072" s="102"/>
      <c r="E1072" s="71"/>
      <c r="F1072" s="71"/>
      <c r="G1072" s="71"/>
      <c r="H1072" s="71"/>
      <c r="I1072" s="71"/>
      <c r="J1072" s="71"/>
      <c r="K1072" s="71"/>
      <c r="L1072" s="71"/>
      <c r="M1072" s="71"/>
      <c r="N1072" s="71"/>
      <c r="O1072" s="71"/>
      <c r="P1072" s="71"/>
      <c r="Q1072" s="71"/>
      <c r="R1072" s="71"/>
      <c r="S1072" s="71"/>
      <c r="T1072" s="71"/>
      <c r="U1072" s="71"/>
      <c r="V1072" s="71"/>
      <c r="W1072" s="71"/>
      <c r="X1072" s="71"/>
      <c r="Y1072" s="71"/>
      <c r="Z1072" s="71"/>
    </row>
    <row r="1073" spans="1:26" ht="15.75" customHeight="1" x14ac:dyDescent="0.3">
      <c r="A1073" s="102"/>
      <c r="B1073" s="102"/>
      <c r="C1073" s="102"/>
      <c r="D1073" s="102"/>
      <c r="E1073" s="71"/>
      <c r="F1073" s="71"/>
      <c r="G1073" s="71"/>
      <c r="H1073" s="71"/>
      <c r="I1073" s="71"/>
      <c r="J1073" s="71"/>
      <c r="K1073" s="71"/>
      <c r="L1073" s="71"/>
      <c r="M1073" s="71"/>
      <c r="N1073" s="71"/>
      <c r="O1073" s="71"/>
      <c r="P1073" s="71"/>
      <c r="Q1073" s="71"/>
      <c r="R1073" s="71"/>
      <c r="S1073" s="71"/>
      <c r="T1073" s="71"/>
      <c r="U1073" s="71"/>
      <c r="V1073" s="71"/>
      <c r="W1073" s="71"/>
      <c r="X1073" s="71"/>
      <c r="Y1073" s="71"/>
      <c r="Z1073" s="71"/>
    </row>
    <row r="1074" spans="1:26" ht="15.75" customHeight="1" x14ac:dyDescent="0.3">
      <c r="A1074" s="102"/>
      <c r="B1074" s="102"/>
      <c r="C1074" s="102"/>
      <c r="D1074" s="102"/>
      <c r="E1074" s="71"/>
      <c r="F1074" s="71"/>
      <c r="G1074" s="71"/>
      <c r="H1074" s="71"/>
      <c r="I1074" s="71"/>
      <c r="J1074" s="71"/>
      <c r="K1074" s="71"/>
      <c r="L1074" s="71"/>
      <c r="M1074" s="71"/>
      <c r="N1074" s="71"/>
      <c r="O1074" s="71"/>
      <c r="P1074" s="71"/>
      <c r="Q1074" s="71"/>
      <c r="R1074" s="71"/>
      <c r="S1074" s="71"/>
      <c r="T1074" s="71"/>
      <c r="U1074" s="71"/>
      <c r="V1074" s="71"/>
      <c r="W1074" s="71"/>
      <c r="X1074" s="71"/>
      <c r="Y1074" s="71"/>
      <c r="Z1074" s="71"/>
    </row>
    <row r="1075" spans="1:26" ht="15.75" customHeight="1" x14ac:dyDescent="0.3">
      <c r="A1075" s="102"/>
      <c r="B1075" s="102"/>
      <c r="C1075" s="102"/>
      <c r="D1075" s="102"/>
      <c r="E1075" s="71"/>
      <c r="F1075" s="71"/>
      <c r="G1075" s="71"/>
      <c r="H1075" s="71"/>
      <c r="I1075" s="71"/>
      <c r="J1075" s="71"/>
      <c r="K1075" s="71"/>
      <c r="L1075" s="71"/>
      <c r="M1075" s="71"/>
      <c r="N1075" s="71"/>
      <c r="O1075" s="71"/>
      <c r="P1075" s="71"/>
      <c r="Q1075" s="71"/>
      <c r="R1075" s="71"/>
      <c r="S1075" s="71"/>
      <c r="T1075" s="71"/>
      <c r="U1075" s="71"/>
      <c r="V1075" s="71"/>
      <c r="W1075" s="71"/>
      <c r="X1075" s="71"/>
      <c r="Y1075" s="71"/>
      <c r="Z1075" s="71"/>
    </row>
    <row r="1076" spans="1:26" ht="15.75" customHeight="1" x14ac:dyDescent="0.3">
      <c r="A1076" s="102"/>
      <c r="B1076" s="102"/>
      <c r="C1076" s="102"/>
      <c r="D1076" s="102"/>
      <c r="E1076" s="71"/>
      <c r="F1076" s="71"/>
      <c r="G1076" s="71"/>
      <c r="H1076" s="71"/>
      <c r="I1076" s="71"/>
      <c r="J1076" s="71"/>
      <c r="K1076" s="71"/>
      <c r="L1076" s="71"/>
      <c r="M1076" s="71"/>
      <c r="N1076" s="71"/>
      <c r="O1076" s="71"/>
      <c r="P1076" s="71"/>
      <c r="Q1076" s="71"/>
      <c r="R1076" s="71"/>
      <c r="S1076" s="71"/>
      <c r="T1076" s="71"/>
      <c r="U1076" s="71"/>
      <c r="V1076" s="71"/>
      <c r="W1076" s="71"/>
      <c r="X1076" s="71"/>
      <c r="Y1076" s="71"/>
      <c r="Z1076" s="71"/>
    </row>
    <row r="1077" spans="1:26" ht="15.75" customHeight="1" x14ac:dyDescent="0.3">
      <c r="A1077" s="102"/>
      <c r="B1077" s="102"/>
      <c r="C1077" s="102"/>
      <c r="D1077" s="102"/>
      <c r="E1077" s="71"/>
      <c r="F1077" s="71"/>
      <c r="G1077" s="71"/>
      <c r="H1077" s="71"/>
      <c r="I1077" s="71"/>
      <c r="J1077" s="71"/>
      <c r="K1077" s="71"/>
      <c r="L1077" s="71"/>
      <c r="M1077" s="71"/>
      <c r="N1077" s="71"/>
      <c r="O1077" s="71"/>
      <c r="P1077" s="71"/>
      <c r="Q1077" s="71"/>
      <c r="R1077" s="71"/>
      <c r="S1077" s="71"/>
      <c r="T1077" s="71"/>
      <c r="U1077" s="71"/>
      <c r="V1077" s="71"/>
      <c r="W1077" s="71"/>
      <c r="X1077" s="71"/>
      <c r="Y1077" s="71"/>
      <c r="Z1077" s="71"/>
    </row>
    <row r="1078" spans="1:26" ht="15.75" customHeight="1" x14ac:dyDescent="0.3">
      <c r="A1078" s="102"/>
      <c r="B1078" s="102"/>
      <c r="C1078" s="102"/>
      <c r="D1078" s="102"/>
      <c r="E1078" s="71"/>
      <c r="F1078" s="71"/>
      <c r="G1078" s="71"/>
      <c r="H1078" s="71"/>
      <c r="I1078" s="71"/>
      <c r="J1078" s="71"/>
      <c r="K1078" s="71"/>
      <c r="L1078" s="71"/>
      <c r="M1078" s="71"/>
      <c r="N1078" s="71"/>
      <c r="O1078" s="71"/>
      <c r="P1078" s="71"/>
      <c r="Q1078" s="71"/>
      <c r="R1078" s="71"/>
      <c r="S1078" s="71"/>
      <c r="T1078" s="71"/>
      <c r="U1078" s="71"/>
      <c r="V1078" s="71"/>
      <c r="W1078" s="71"/>
      <c r="X1078" s="71"/>
      <c r="Y1078" s="71"/>
      <c r="Z1078" s="71"/>
    </row>
    <row r="1079" spans="1:26" ht="15.75" customHeight="1" x14ac:dyDescent="0.3">
      <c r="A1079" s="102"/>
      <c r="B1079" s="102"/>
      <c r="C1079" s="102"/>
      <c r="D1079" s="102"/>
      <c r="E1079" s="71"/>
      <c r="F1079" s="71"/>
      <c r="G1079" s="71"/>
      <c r="H1079" s="71"/>
      <c r="I1079" s="71"/>
      <c r="J1079" s="71"/>
      <c r="K1079" s="71"/>
      <c r="L1079" s="71"/>
      <c r="M1079" s="71"/>
      <c r="N1079" s="71"/>
      <c r="O1079" s="71"/>
      <c r="P1079" s="71"/>
      <c r="Q1079" s="71"/>
      <c r="R1079" s="71"/>
      <c r="S1079" s="71"/>
      <c r="T1079" s="71"/>
      <c r="U1079" s="71"/>
      <c r="V1079" s="71"/>
      <c r="W1079" s="71"/>
      <c r="X1079" s="71"/>
      <c r="Y1079" s="71"/>
      <c r="Z1079" s="71"/>
    </row>
    <row r="1080" spans="1:26" ht="15.75" customHeight="1" x14ac:dyDescent="0.3">
      <c r="A1080" s="102"/>
      <c r="B1080" s="102"/>
      <c r="C1080" s="102"/>
      <c r="D1080" s="102"/>
      <c r="E1080" s="71"/>
      <c r="F1080" s="71"/>
      <c r="G1080" s="71"/>
      <c r="H1080" s="71"/>
      <c r="I1080" s="71"/>
      <c r="J1080" s="71"/>
      <c r="K1080" s="71"/>
      <c r="L1080" s="71"/>
      <c r="M1080" s="71"/>
      <c r="N1080" s="71"/>
      <c r="O1080" s="71"/>
      <c r="P1080" s="71"/>
      <c r="Q1080" s="71"/>
      <c r="R1080" s="71"/>
      <c r="S1080" s="71"/>
      <c r="T1080" s="71"/>
      <c r="U1080" s="71"/>
      <c r="V1080" s="71"/>
      <c r="W1080" s="71"/>
      <c r="X1080" s="71"/>
      <c r="Y1080" s="71"/>
      <c r="Z1080" s="71"/>
    </row>
    <row r="1081" spans="1:26" ht="15.75" customHeight="1" x14ac:dyDescent="0.3">
      <c r="A1081" s="102"/>
      <c r="B1081" s="102"/>
      <c r="C1081" s="102"/>
      <c r="D1081" s="102"/>
      <c r="E1081" s="71"/>
      <c r="F1081" s="71"/>
      <c r="G1081" s="71"/>
      <c r="H1081" s="71"/>
      <c r="I1081" s="71"/>
      <c r="J1081" s="71"/>
      <c r="K1081" s="71"/>
      <c r="L1081" s="71"/>
      <c r="M1081" s="71"/>
      <c r="N1081" s="71"/>
      <c r="O1081" s="71"/>
      <c r="P1081" s="71"/>
      <c r="Q1081" s="71"/>
      <c r="R1081" s="71"/>
      <c r="S1081" s="71"/>
      <c r="T1081" s="71"/>
      <c r="U1081" s="71"/>
      <c r="V1081" s="71"/>
      <c r="W1081" s="71"/>
      <c r="X1081" s="71"/>
      <c r="Y1081" s="71"/>
      <c r="Z1081" s="71"/>
    </row>
    <row r="1082" spans="1:26" ht="15.75" customHeight="1" x14ac:dyDescent="0.3">
      <c r="A1082" s="102"/>
      <c r="B1082" s="102"/>
      <c r="C1082" s="102"/>
      <c r="D1082" s="102"/>
      <c r="E1082" s="71"/>
      <c r="F1082" s="71"/>
      <c r="G1082" s="71"/>
      <c r="H1082" s="71"/>
      <c r="I1082" s="71"/>
      <c r="J1082" s="71"/>
      <c r="K1082" s="71"/>
      <c r="L1082" s="71"/>
      <c r="M1082" s="71"/>
      <c r="N1082" s="71"/>
      <c r="O1082" s="71"/>
      <c r="P1082" s="71"/>
      <c r="Q1082" s="71"/>
      <c r="R1082" s="71"/>
      <c r="S1082" s="71"/>
      <c r="T1082" s="71"/>
      <c r="U1082" s="71"/>
      <c r="V1082" s="71"/>
      <c r="W1082" s="71"/>
      <c r="X1082" s="71"/>
      <c r="Y1082" s="71"/>
      <c r="Z1082" s="71"/>
    </row>
    <row r="1083" spans="1:26" ht="15.75" customHeight="1" x14ac:dyDescent="0.3">
      <c r="A1083" s="102"/>
      <c r="B1083" s="102"/>
      <c r="C1083" s="102"/>
      <c r="D1083" s="102"/>
      <c r="E1083" s="71"/>
      <c r="F1083" s="71"/>
      <c r="G1083" s="71"/>
      <c r="H1083" s="71"/>
      <c r="I1083" s="71"/>
      <c r="J1083" s="71"/>
      <c r="K1083" s="71"/>
      <c r="L1083" s="71"/>
      <c r="M1083" s="71"/>
      <c r="N1083" s="71"/>
      <c r="O1083" s="71"/>
      <c r="P1083" s="71"/>
      <c r="Q1083" s="71"/>
      <c r="R1083" s="71"/>
      <c r="S1083" s="71"/>
      <c r="T1083" s="71"/>
      <c r="U1083" s="71"/>
      <c r="V1083" s="71"/>
      <c r="W1083" s="71"/>
      <c r="X1083" s="71"/>
      <c r="Y1083" s="71"/>
      <c r="Z1083" s="71"/>
    </row>
    <row r="1084" spans="1:26" ht="15.75" customHeight="1" x14ac:dyDescent="0.3">
      <c r="A1084" s="102"/>
      <c r="B1084" s="102"/>
      <c r="C1084" s="102"/>
      <c r="D1084" s="102"/>
      <c r="E1084" s="71"/>
      <c r="F1084" s="71"/>
      <c r="G1084" s="71"/>
      <c r="H1084" s="71"/>
      <c r="I1084" s="71"/>
      <c r="J1084" s="71"/>
      <c r="K1084" s="71"/>
      <c r="L1084" s="71"/>
      <c r="M1084" s="71"/>
      <c r="N1084" s="71"/>
      <c r="O1084" s="71"/>
      <c r="P1084" s="71"/>
      <c r="Q1084" s="71"/>
      <c r="R1084" s="71"/>
      <c r="S1084" s="71"/>
      <c r="T1084" s="71"/>
      <c r="U1084" s="71"/>
      <c r="V1084" s="71"/>
      <c r="W1084" s="71"/>
      <c r="X1084" s="71"/>
      <c r="Y1084" s="71"/>
      <c r="Z1084" s="71"/>
    </row>
    <row r="1085" spans="1:26" ht="15.75" customHeight="1" x14ac:dyDescent="0.3">
      <c r="A1085" s="102"/>
      <c r="B1085" s="102"/>
      <c r="C1085" s="102"/>
      <c r="D1085" s="102"/>
      <c r="E1085" s="71"/>
      <c r="F1085" s="71"/>
      <c r="G1085" s="71"/>
      <c r="H1085" s="71"/>
      <c r="I1085" s="71"/>
      <c r="J1085" s="71"/>
      <c r="K1085" s="71"/>
      <c r="L1085" s="71"/>
      <c r="M1085" s="71"/>
      <c r="N1085" s="71"/>
      <c r="O1085" s="71"/>
      <c r="P1085" s="71"/>
      <c r="Q1085" s="71"/>
      <c r="R1085" s="71"/>
      <c r="S1085" s="71"/>
      <c r="T1085" s="71"/>
      <c r="U1085" s="71"/>
      <c r="V1085" s="71"/>
      <c r="W1085" s="71"/>
      <c r="X1085" s="71"/>
      <c r="Y1085" s="71"/>
      <c r="Z1085" s="71"/>
    </row>
    <row r="1086" spans="1:26" ht="15.75" customHeight="1" x14ac:dyDescent="0.3">
      <c r="A1086" s="102"/>
      <c r="B1086" s="102"/>
      <c r="C1086" s="102"/>
      <c r="D1086" s="102"/>
      <c r="E1086" s="71"/>
      <c r="F1086" s="71"/>
      <c r="G1086" s="71"/>
      <c r="H1086" s="71"/>
      <c r="I1086" s="71"/>
      <c r="J1086" s="71"/>
      <c r="K1086" s="71"/>
      <c r="L1086" s="71"/>
      <c r="M1086" s="71"/>
      <c r="N1086" s="71"/>
      <c r="O1086" s="71"/>
      <c r="P1086" s="71"/>
      <c r="Q1086" s="71"/>
      <c r="R1086" s="71"/>
      <c r="S1086" s="71"/>
      <c r="T1086" s="71"/>
      <c r="U1086" s="71"/>
      <c r="V1086" s="71"/>
      <c r="W1086" s="71"/>
      <c r="X1086" s="71"/>
      <c r="Y1086" s="71"/>
      <c r="Z1086" s="71"/>
    </row>
    <row r="1087" spans="1:26" ht="15.75" customHeight="1" x14ac:dyDescent="0.3">
      <c r="A1087" s="102"/>
      <c r="B1087" s="102"/>
      <c r="C1087" s="102"/>
      <c r="D1087" s="102"/>
      <c r="E1087" s="71"/>
      <c r="F1087" s="71"/>
      <c r="G1087" s="71"/>
      <c r="H1087" s="71"/>
      <c r="I1087" s="71"/>
      <c r="J1087" s="71"/>
      <c r="K1087" s="71"/>
      <c r="L1087" s="71"/>
      <c r="M1087" s="71"/>
      <c r="N1087" s="71"/>
      <c r="O1087" s="71"/>
      <c r="P1087" s="71"/>
      <c r="Q1087" s="71"/>
      <c r="R1087" s="71"/>
      <c r="S1087" s="71"/>
      <c r="T1087" s="71"/>
      <c r="U1087" s="71"/>
      <c r="V1087" s="71"/>
      <c r="W1087" s="71"/>
      <c r="X1087" s="71"/>
      <c r="Y1087" s="71"/>
      <c r="Z1087" s="71"/>
    </row>
    <row r="1088" spans="1:26" ht="15.75" customHeight="1" x14ac:dyDescent="0.3">
      <c r="A1088" s="102"/>
      <c r="B1088" s="102"/>
      <c r="C1088" s="102"/>
      <c r="D1088" s="102"/>
      <c r="E1088" s="71"/>
      <c r="F1088" s="71"/>
      <c r="G1088" s="71"/>
      <c r="H1088" s="71"/>
      <c r="I1088" s="71"/>
      <c r="J1088" s="71"/>
      <c r="K1088" s="71"/>
      <c r="L1088" s="71"/>
      <c r="M1088" s="71"/>
      <c r="N1088" s="71"/>
      <c r="O1088" s="71"/>
      <c r="P1088" s="71"/>
      <c r="Q1088" s="71"/>
      <c r="R1088" s="71"/>
      <c r="S1088" s="71"/>
      <c r="T1088" s="71"/>
      <c r="U1088" s="71"/>
      <c r="V1088" s="71"/>
      <c r="W1088" s="71"/>
      <c r="X1088" s="71"/>
      <c r="Y1088" s="71"/>
      <c r="Z1088" s="71"/>
    </row>
    <row r="1089" spans="1:26" ht="15.75" customHeight="1" x14ac:dyDescent="0.3">
      <c r="A1089" s="102"/>
      <c r="B1089" s="102"/>
      <c r="C1089" s="102"/>
      <c r="D1089" s="102"/>
      <c r="E1089" s="71"/>
      <c r="F1089" s="71"/>
      <c r="G1089" s="71"/>
      <c r="H1089" s="71"/>
      <c r="I1089" s="71"/>
      <c r="J1089" s="71"/>
      <c r="K1089" s="71"/>
      <c r="L1089" s="71"/>
      <c r="M1089" s="71"/>
      <c r="N1089" s="71"/>
      <c r="O1089" s="71"/>
      <c r="P1089" s="71"/>
      <c r="Q1089" s="71"/>
      <c r="R1089" s="71"/>
      <c r="S1089" s="71"/>
      <c r="T1089" s="71"/>
      <c r="U1089" s="71"/>
      <c r="V1089" s="71"/>
      <c r="W1089" s="71"/>
      <c r="X1089" s="71"/>
      <c r="Y1089" s="71"/>
      <c r="Z1089" s="71"/>
    </row>
    <row r="1090" spans="1:26" ht="15.75" customHeight="1" x14ac:dyDescent="0.3">
      <c r="A1090" s="102"/>
      <c r="B1090" s="102"/>
      <c r="C1090" s="102"/>
      <c r="D1090" s="102"/>
      <c r="E1090" s="71"/>
      <c r="F1090" s="71"/>
      <c r="G1090" s="71"/>
      <c r="H1090" s="71"/>
      <c r="I1090" s="71"/>
      <c r="J1090" s="71"/>
      <c r="K1090" s="71"/>
      <c r="L1090" s="71"/>
      <c r="M1090" s="71"/>
      <c r="N1090" s="71"/>
      <c r="O1090" s="71"/>
      <c r="P1090" s="71"/>
      <c r="Q1090" s="71"/>
      <c r="R1090" s="71"/>
      <c r="S1090" s="71"/>
      <c r="T1090" s="71"/>
      <c r="U1090" s="71"/>
      <c r="V1090" s="71"/>
      <c r="W1090" s="71"/>
      <c r="X1090" s="71"/>
      <c r="Y1090" s="71"/>
      <c r="Z1090" s="71"/>
    </row>
    <row r="1091" spans="1:26" ht="15.75" customHeight="1" x14ac:dyDescent="0.3">
      <c r="A1091" s="102"/>
      <c r="B1091" s="102"/>
      <c r="C1091" s="102"/>
      <c r="D1091" s="102"/>
      <c r="E1091" s="71"/>
      <c r="F1091" s="71"/>
      <c r="G1091" s="71"/>
      <c r="H1091" s="71"/>
      <c r="I1091" s="71"/>
      <c r="J1091" s="71"/>
      <c r="K1091" s="71"/>
      <c r="L1091" s="71"/>
      <c r="M1091" s="71"/>
      <c r="N1091" s="71"/>
      <c r="O1091" s="71"/>
      <c r="P1091" s="71"/>
      <c r="Q1091" s="71"/>
      <c r="R1091" s="71"/>
      <c r="S1091" s="71"/>
      <c r="T1091" s="71"/>
      <c r="U1091" s="71"/>
      <c r="V1091" s="71"/>
      <c r="W1091" s="71"/>
      <c r="X1091" s="71"/>
      <c r="Y1091" s="71"/>
      <c r="Z1091" s="71"/>
    </row>
    <row r="1092" spans="1:26" ht="15.75" customHeight="1" x14ac:dyDescent="0.3">
      <c r="A1092" s="102"/>
      <c r="B1092" s="102"/>
      <c r="C1092" s="102"/>
      <c r="D1092" s="102"/>
      <c r="E1092" s="71"/>
      <c r="F1092" s="71"/>
      <c r="G1092" s="71"/>
      <c r="H1092" s="71"/>
      <c r="I1092" s="71"/>
      <c r="J1092" s="71"/>
      <c r="K1092" s="71"/>
      <c r="L1092" s="71"/>
      <c r="M1092" s="71"/>
      <c r="N1092" s="71"/>
      <c r="O1092" s="71"/>
      <c r="P1092" s="71"/>
      <c r="Q1092" s="71"/>
      <c r="R1092" s="71"/>
      <c r="S1092" s="71"/>
      <c r="T1092" s="71"/>
      <c r="U1092" s="71"/>
      <c r="V1092" s="71"/>
      <c r="W1092" s="71"/>
      <c r="X1092" s="71"/>
      <c r="Y1092" s="71"/>
      <c r="Z1092" s="71"/>
    </row>
    <row r="1093" spans="1:26" ht="15.75" customHeight="1" x14ac:dyDescent="0.3">
      <c r="A1093" s="102"/>
      <c r="B1093" s="102"/>
      <c r="C1093" s="102"/>
      <c r="D1093" s="102"/>
      <c r="E1093" s="71"/>
      <c r="F1093" s="71"/>
      <c r="G1093" s="71"/>
      <c r="H1093" s="71"/>
      <c r="I1093" s="71"/>
      <c r="J1093" s="71"/>
      <c r="K1093" s="71"/>
      <c r="L1093" s="71"/>
      <c r="M1093" s="71"/>
      <c r="N1093" s="71"/>
      <c r="O1093" s="71"/>
      <c r="P1093" s="71"/>
      <c r="Q1093" s="71"/>
      <c r="R1093" s="71"/>
      <c r="S1093" s="71"/>
      <c r="T1093" s="71"/>
      <c r="U1093" s="71"/>
      <c r="V1093" s="71"/>
      <c r="W1093" s="71"/>
      <c r="X1093" s="71"/>
      <c r="Y1093" s="71"/>
      <c r="Z1093" s="71"/>
    </row>
    <row r="1094" spans="1:26" ht="15.75" customHeight="1" x14ac:dyDescent="0.3">
      <c r="A1094" s="102"/>
      <c r="B1094" s="102"/>
      <c r="C1094" s="102"/>
      <c r="D1094" s="102"/>
      <c r="E1094" s="71"/>
      <c r="F1094" s="71"/>
      <c r="G1094" s="71"/>
      <c r="H1094" s="71"/>
      <c r="I1094" s="71"/>
      <c r="J1094" s="71"/>
      <c r="K1094" s="71"/>
      <c r="L1094" s="71"/>
      <c r="M1094" s="71"/>
      <c r="N1094" s="71"/>
      <c r="O1094" s="71"/>
      <c r="P1094" s="71"/>
      <c r="Q1094" s="71"/>
      <c r="R1094" s="71"/>
      <c r="S1094" s="71"/>
      <c r="T1094" s="71"/>
      <c r="U1094" s="71"/>
      <c r="V1094" s="71"/>
      <c r="W1094" s="71"/>
      <c r="X1094" s="71"/>
      <c r="Y1094" s="71"/>
      <c r="Z1094" s="71"/>
    </row>
    <row r="1095" spans="1:26" ht="15.75" customHeight="1" x14ac:dyDescent="0.3">
      <c r="A1095" s="102"/>
      <c r="B1095" s="102"/>
      <c r="C1095" s="102"/>
      <c r="D1095" s="102"/>
      <c r="E1095" s="71"/>
      <c r="F1095" s="71"/>
      <c r="G1095" s="71"/>
      <c r="H1095" s="71"/>
      <c r="I1095" s="71"/>
      <c r="J1095" s="71"/>
      <c r="K1095" s="71"/>
      <c r="L1095" s="71"/>
      <c r="M1095" s="71"/>
      <c r="N1095" s="71"/>
      <c r="O1095" s="71"/>
      <c r="P1095" s="71"/>
      <c r="Q1095" s="71"/>
      <c r="R1095" s="71"/>
      <c r="S1095" s="71"/>
      <c r="T1095" s="71"/>
      <c r="U1095" s="71"/>
      <c r="V1095" s="71"/>
      <c r="W1095" s="71"/>
      <c r="X1095" s="71"/>
      <c r="Y1095" s="71"/>
      <c r="Z1095" s="71"/>
    </row>
    <row r="1096" spans="1:26" ht="15.75" customHeight="1" x14ac:dyDescent="0.3">
      <c r="A1096" s="102"/>
      <c r="B1096" s="102"/>
      <c r="C1096" s="102"/>
      <c r="D1096" s="102"/>
      <c r="E1096" s="71"/>
      <c r="F1096" s="71"/>
      <c r="G1096" s="71"/>
      <c r="H1096" s="71"/>
      <c r="I1096" s="71"/>
      <c r="J1096" s="71"/>
      <c r="K1096" s="71"/>
      <c r="L1096" s="71"/>
      <c r="M1096" s="71"/>
      <c r="N1096" s="71"/>
      <c r="O1096" s="71"/>
      <c r="P1096" s="71"/>
      <c r="Q1096" s="71"/>
      <c r="R1096" s="71"/>
      <c r="S1096" s="71"/>
      <c r="T1096" s="71"/>
      <c r="U1096" s="71"/>
      <c r="V1096" s="71"/>
      <c r="W1096" s="71"/>
      <c r="X1096" s="71"/>
      <c r="Y1096" s="71"/>
      <c r="Z1096" s="71"/>
    </row>
    <row r="1097" spans="1:26" ht="15.75" customHeight="1" x14ac:dyDescent="0.3">
      <c r="A1097" s="102"/>
      <c r="B1097" s="102"/>
      <c r="C1097" s="102"/>
      <c r="D1097" s="102"/>
      <c r="E1097" s="71"/>
      <c r="F1097" s="71"/>
      <c r="G1097" s="71"/>
      <c r="H1097" s="71"/>
      <c r="I1097" s="71"/>
      <c r="J1097" s="71"/>
      <c r="K1097" s="71"/>
      <c r="L1097" s="71"/>
      <c r="M1097" s="71"/>
      <c r="N1097" s="71"/>
      <c r="O1097" s="71"/>
      <c r="P1097" s="71"/>
      <c r="Q1097" s="71"/>
      <c r="R1097" s="71"/>
      <c r="S1097" s="71"/>
      <c r="T1097" s="71"/>
      <c r="U1097" s="71"/>
      <c r="V1097" s="71"/>
      <c r="W1097" s="71"/>
      <c r="X1097" s="71"/>
      <c r="Y1097" s="71"/>
      <c r="Z1097" s="71"/>
    </row>
    <row r="1098" spans="1:26" ht="15.75" customHeight="1" x14ac:dyDescent="0.3">
      <c r="A1098" s="102"/>
      <c r="B1098" s="102"/>
      <c r="C1098" s="102"/>
      <c r="D1098" s="102"/>
      <c r="E1098" s="71"/>
      <c r="F1098" s="71"/>
      <c r="G1098" s="71"/>
      <c r="H1098" s="71"/>
      <c r="I1098" s="71"/>
      <c r="J1098" s="71"/>
      <c r="K1098" s="71"/>
      <c r="L1098" s="71"/>
      <c r="M1098" s="71"/>
      <c r="N1098" s="71"/>
      <c r="O1098" s="71"/>
      <c r="P1098" s="71"/>
      <c r="Q1098" s="71"/>
      <c r="R1098" s="71"/>
      <c r="S1098" s="71"/>
      <c r="T1098" s="71"/>
      <c r="U1098" s="71"/>
      <c r="V1098" s="71"/>
      <c r="W1098" s="71"/>
      <c r="X1098" s="71"/>
      <c r="Y1098" s="71"/>
      <c r="Z1098" s="71"/>
    </row>
    <row r="1099" spans="1:26" ht="15.75" customHeight="1" x14ac:dyDescent="0.3">
      <c r="A1099" s="102"/>
      <c r="B1099" s="102"/>
      <c r="C1099" s="102"/>
      <c r="D1099" s="102"/>
      <c r="E1099" s="71"/>
      <c r="F1099" s="71"/>
      <c r="G1099" s="71"/>
      <c r="H1099" s="71"/>
      <c r="I1099" s="71"/>
      <c r="J1099" s="71"/>
      <c r="K1099" s="71"/>
      <c r="L1099" s="71"/>
      <c r="M1099" s="71"/>
      <c r="N1099" s="71"/>
      <c r="O1099" s="71"/>
      <c r="P1099" s="71"/>
      <c r="Q1099" s="71"/>
      <c r="R1099" s="71"/>
      <c r="S1099" s="71"/>
      <c r="T1099" s="71"/>
      <c r="U1099" s="71"/>
      <c r="V1099" s="71"/>
      <c r="W1099" s="71"/>
      <c r="X1099" s="71"/>
      <c r="Y1099" s="71"/>
      <c r="Z1099" s="71"/>
    </row>
    <row r="1100" spans="1:26" ht="15.75" customHeight="1" x14ac:dyDescent="0.3">
      <c r="A1100" s="102"/>
      <c r="B1100" s="102"/>
      <c r="C1100" s="102"/>
      <c r="D1100" s="102"/>
      <c r="E1100" s="71"/>
      <c r="F1100" s="71"/>
      <c r="G1100" s="71"/>
      <c r="H1100" s="71"/>
      <c r="I1100" s="71"/>
      <c r="J1100" s="71"/>
      <c r="K1100" s="71"/>
      <c r="L1100" s="71"/>
      <c r="M1100" s="71"/>
      <c r="N1100" s="71"/>
      <c r="O1100" s="71"/>
      <c r="P1100" s="71"/>
      <c r="Q1100" s="71"/>
      <c r="R1100" s="71"/>
      <c r="S1100" s="71"/>
      <c r="T1100" s="71"/>
      <c r="U1100" s="71"/>
      <c r="V1100" s="71"/>
      <c r="W1100" s="71"/>
      <c r="X1100" s="71"/>
      <c r="Y1100" s="71"/>
      <c r="Z1100" s="71"/>
    </row>
    <row r="1101" spans="1:26" ht="15.75" customHeight="1" x14ac:dyDescent="0.3">
      <c r="A1101" s="102"/>
      <c r="B1101" s="102"/>
      <c r="C1101" s="102"/>
      <c r="D1101" s="102"/>
      <c r="E1101" s="71"/>
      <c r="F1101" s="71"/>
      <c r="G1101" s="71"/>
      <c r="H1101" s="71"/>
      <c r="I1101" s="71"/>
      <c r="J1101" s="71"/>
      <c r="K1101" s="71"/>
      <c r="L1101" s="71"/>
      <c r="M1101" s="71"/>
      <c r="N1101" s="71"/>
      <c r="O1101" s="71"/>
      <c r="P1101" s="71"/>
      <c r="Q1101" s="71"/>
      <c r="R1101" s="71"/>
      <c r="S1101" s="71"/>
      <c r="T1101" s="71"/>
      <c r="U1101" s="71"/>
      <c r="V1101" s="71"/>
      <c r="W1101" s="71"/>
      <c r="X1101" s="71"/>
      <c r="Y1101" s="71"/>
      <c r="Z1101" s="71"/>
    </row>
    <row r="1102" spans="1:26" ht="15.75" customHeight="1" x14ac:dyDescent="0.3">
      <c r="A1102" s="102"/>
      <c r="B1102" s="102"/>
      <c r="C1102" s="102"/>
      <c r="D1102" s="102"/>
      <c r="E1102" s="71"/>
      <c r="F1102" s="71"/>
      <c r="G1102" s="71"/>
      <c r="H1102" s="71"/>
      <c r="I1102" s="71"/>
      <c r="J1102" s="71"/>
      <c r="K1102" s="71"/>
      <c r="L1102" s="71"/>
      <c r="M1102" s="71"/>
      <c r="N1102" s="71"/>
      <c r="O1102" s="71"/>
      <c r="P1102" s="71"/>
      <c r="Q1102" s="71"/>
      <c r="R1102" s="71"/>
      <c r="S1102" s="71"/>
      <c r="T1102" s="71"/>
      <c r="U1102" s="71"/>
      <c r="V1102" s="71"/>
      <c r="W1102" s="71"/>
      <c r="X1102" s="71"/>
      <c r="Y1102" s="71"/>
      <c r="Z1102" s="71"/>
    </row>
    <row r="1103" spans="1:26" ht="15.75" customHeight="1" x14ac:dyDescent="0.3">
      <c r="A1103" s="102"/>
      <c r="B1103" s="102"/>
      <c r="C1103" s="102"/>
      <c r="D1103" s="102"/>
      <c r="E1103" s="71"/>
      <c r="F1103" s="71"/>
      <c r="G1103" s="71"/>
      <c r="H1103" s="71"/>
      <c r="I1103" s="71"/>
      <c r="J1103" s="71"/>
      <c r="K1103" s="71"/>
      <c r="L1103" s="71"/>
      <c r="M1103" s="71"/>
      <c r="N1103" s="71"/>
      <c r="O1103" s="71"/>
      <c r="P1103" s="71"/>
      <c r="Q1103" s="71"/>
      <c r="R1103" s="71"/>
      <c r="S1103" s="71"/>
      <c r="T1103" s="71"/>
      <c r="U1103" s="71"/>
      <c r="V1103" s="71"/>
      <c r="W1103" s="71"/>
      <c r="X1103" s="71"/>
      <c r="Y1103" s="71"/>
      <c r="Z1103" s="71"/>
    </row>
    <row r="1104" spans="1:26" ht="15.75" customHeight="1" x14ac:dyDescent="0.3">
      <c r="A1104" s="102"/>
      <c r="B1104" s="102"/>
      <c r="C1104" s="102"/>
      <c r="D1104" s="102"/>
      <c r="E1104" s="71"/>
      <c r="F1104" s="71"/>
      <c r="G1104" s="71"/>
      <c r="H1104" s="71"/>
      <c r="I1104" s="71"/>
      <c r="J1104" s="71"/>
      <c r="K1104" s="71"/>
      <c r="L1104" s="71"/>
      <c r="M1104" s="71"/>
      <c r="N1104" s="71"/>
      <c r="O1104" s="71"/>
      <c r="P1104" s="71"/>
      <c r="Q1104" s="71"/>
      <c r="R1104" s="71"/>
      <c r="S1104" s="71"/>
      <c r="T1104" s="71"/>
      <c r="U1104" s="71"/>
      <c r="V1104" s="71"/>
      <c r="W1104" s="71"/>
      <c r="X1104" s="71"/>
      <c r="Y1104" s="71"/>
      <c r="Z1104" s="71"/>
    </row>
    <row r="1105" spans="1:26" ht="15.75" customHeight="1" x14ac:dyDescent="0.3">
      <c r="A1105" s="102"/>
      <c r="B1105" s="102"/>
      <c r="C1105" s="102"/>
      <c r="D1105" s="102"/>
      <c r="E1105" s="71"/>
      <c r="F1105" s="71"/>
      <c r="G1105" s="71"/>
      <c r="H1105" s="71"/>
      <c r="I1105" s="71"/>
      <c r="J1105" s="71"/>
      <c r="K1105" s="71"/>
      <c r="L1105" s="71"/>
      <c r="M1105" s="71"/>
      <c r="N1105" s="71"/>
      <c r="O1105" s="71"/>
      <c r="P1105" s="71"/>
      <c r="Q1105" s="71"/>
      <c r="R1105" s="71"/>
      <c r="S1105" s="71"/>
      <c r="T1105" s="71"/>
      <c r="U1105" s="71"/>
      <c r="V1105" s="71"/>
      <c r="W1105" s="71"/>
      <c r="X1105" s="71"/>
      <c r="Y1105" s="71"/>
      <c r="Z1105" s="71"/>
    </row>
    <row r="1106" spans="1:26" ht="15.75" customHeight="1" x14ac:dyDescent="0.3">
      <c r="A1106" s="102"/>
      <c r="B1106" s="102"/>
      <c r="C1106" s="102"/>
      <c r="D1106" s="102"/>
      <c r="E1106" s="71"/>
      <c r="F1106" s="71"/>
      <c r="G1106" s="71"/>
      <c r="H1106" s="71"/>
      <c r="I1106" s="71"/>
      <c r="J1106" s="71"/>
      <c r="K1106" s="71"/>
      <c r="L1106" s="71"/>
      <c r="M1106" s="71"/>
      <c r="N1106" s="71"/>
      <c r="O1106" s="71"/>
      <c r="P1106" s="71"/>
      <c r="Q1106" s="71"/>
      <c r="R1106" s="71"/>
      <c r="S1106" s="71"/>
      <c r="T1106" s="71"/>
      <c r="U1106" s="71"/>
      <c r="V1106" s="71"/>
      <c r="W1106" s="71"/>
      <c r="X1106" s="71"/>
      <c r="Y1106" s="71"/>
      <c r="Z1106" s="71"/>
    </row>
    <row r="1107" spans="1:26" ht="15.75" customHeight="1" x14ac:dyDescent="0.3">
      <c r="A1107" s="102"/>
      <c r="B1107" s="102"/>
      <c r="C1107" s="102"/>
      <c r="D1107" s="102"/>
      <c r="E1107" s="71"/>
      <c r="F1107" s="71"/>
      <c r="G1107" s="71"/>
      <c r="H1107" s="71"/>
      <c r="I1107" s="71"/>
      <c r="J1107" s="71"/>
      <c r="K1107" s="71"/>
      <c r="L1107" s="71"/>
      <c r="M1107" s="71"/>
      <c r="N1107" s="71"/>
      <c r="O1107" s="71"/>
      <c r="P1107" s="71"/>
      <c r="Q1107" s="71"/>
      <c r="R1107" s="71"/>
      <c r="S1107" s="71"/>
      <c r="T1107" s="71"/>
      <c r="U1107" s="71"/>
      <c r="V1107" s="71"/>
      <c r="W1107" s="71"/>
      <c r="X1107" s="71"/>
      <c r="Y1107" s="71"/>
      <c r="Z1107" s="71"/>
    </row>
    <row r="1108" spans="1:26" ht="15.75" customHeight="1" x14ac:dyDescent="0.3">
      <c r="A1108" s="102"/>
      <c r="B1108" s="102"/>
      <c r="C1108" s="102"/>
      <c r="D1108" s="102"/>
      <c r="E1108" s="71"/>
      <c r="F1108" s="71"/>
      <c r="G1108" s="71"/>
      <c r="H1108" s="71"/>
      <c r="I1108" s="71"/>
      <c r="J1108" s="71"/>
      <c r="K1108" s="71"/>
      <c r="L1108" s="71"/>
      <c r="M1108" s="71"/>
      <c r="N1108" s="71"/>
      <c r="O1108" s="71"/>
      <c r="P1108" s="71"/>
      <c r="Q1108" s="71"/>
      <c r="R1108" s="71"/>
      <c r="S1108" s="71"/>
      <c r="T1108" s="71"/>
      <c r="U1108" s="71"/>
      <c r="V1108" s="71"/>
      <c r="W1108" s="71"/>
      <c r="X1108" s="71"/>
      <c r="Y1108" s="71"/>
      <c r="Z1108" s="71"/>
    </row>
    <row r="1109" spans="1:26" ht="15.75" customHeight="1" x14ac:dyDescent="0.3">
      <c r="A1109" s="102"/>
      <c r="B1109" s="102"/>
      <c r="C1109" s="102"/>
      <c r="D1109" s="102"/>
      <c r="E1109" s="71"/>
      <c r="F1109" s="71"/>
      <c r="G1109" s="71"/>
      <c r="H1109" s="71"/>
      <c r="I1109" s="71"/>
      <c r="J1109" s="71"/>
      <c r="K1109" s="71"/>
      <c r="L1109" s="71"/>
      <c r="M1109" s="71"/>
      <c r="N1109" s="71"/>
      <c r="O1109" s="71"/>
      <c r="P1109" s="71"/>
      <c r="Q1109" s="71"/>
      <c r="R1109" s="71"/>
      <c r="S1109" s="71"/>
      <c r="T1109" s="71"/>
      <c r="U1109" s="71"/>
      <c r="V1109" s="71"/>
      <c r="W1109" s="71"/>
      <c r="X1109" s="71"/>
      <c r="Y1109" s="71"/>
      <c r="Z1109" s="71"/>
    </row>
    <row r="1110" spans="1:26" ht="15.75" customHeight="1" x14ac:dyDescent="0.3">
      <c r="A1110" s="102"/>
      <c r="B1110" s="102"/>
      <c r="C1110" s="102"/>
      <c r="D1110" s="102"/>
      <c r="E1110" s="71"/>
      <c r="F1110" s="71"/>
      <c r="G1110" s="71"/>
      <c r="H1110" s="71"/>
      <c r="I1110" s="71"/>
      <c r="J1110" s="71"/>
      <c r="K1110" s="71"/>
      <c r="L1110" s="71"/>
      <c r="M1110" s="71"/>
      <c r="N1110" s="71"/>
      <c r="O1110" s="71"/>
      <c r="P1110" s="71"/>
      <c r="Q1110" s="71"/>
      <c r="R1110" s="71"/>
      <c r="S1110" s="71"/>
      <c r="T1110" s="71"/>
      <c r="U1110" s="71"/>
      <c r="V1110" s="71"/>
      <c r="W1110" s="71"/>
      <c r="X1110" s="71"/>
      <c r="Y1110" s="71"/>
      <c r="Z1110" s="71"/>
    </row>
    <row r="1111" spans="1:26" ht="15.75" customHeight="1" x14ac:dyDescent="0.3">
      <c r="A1111" s="102"/>
      <c r="B1111" s="102"/>
      <c r="C1111" s="102"/>
      <c r="D1111" s="102"/>
      <c r="E1111" s="71"/>
      <c r="F1111" s="71"/>
      <c r="G1111" s="71"/>
      <c r="H1111" s="71"/>
      <c r="I1111" s="71"/>
      <c r="J1111" s="71"/>
      <c r="K1111" s="71"/>
      <c r="L1111" s="71"/>
      <c r="M1111" s="71"/>
      <c r="N1111" s="71"/>
      <c r="O1111" s="71"/>
      <c r="P1111" s="71"/>
      <c r="Q1111" s="71"/>
      <c r="R1111" s="71"/>
      <c r="S1111" s="71"/>
      <c r="T1111" s="71"/>
      <c r="U1111" s="71"/>
      <c r="V1111" s="71"/>
      <c r="W1111" s="71"/>
      <c r="X1111" s="71"/>
      <c r="Y1111" s="71"/>
      <c r="Z1111" s="71"/>
    </row>
    <row r="1112" spans="1:26" ht="15.75" customHeight="1" x14ac:dyDescent="0.3">
      <c r="A1112" s="102"/>
      <c r="B1112" s="102"/>
      <c r="C1112" s="102"/>
      <c r="D1112" s="102"/>
      <c r="E1112" s="71"/>
      <c r="F1112" s="71"/>
      <c r="G1112" s="71"/>
      <c r="H1112" s="71"/>
      <c r="I1112" s="71"/>
      <c r="J1112" s="71"/>
      <c r="K1112" s="71"/>
      <c r="L1112" s="71"/>
      <c r="M1112" s="71"/>
      <c r="N1112" s="71"/>
      <c r="O1112" s="71"/>
      <c r="P1112" s="71"/>
      <c r="Q1112" s="71"/>
      <c r="R1112" s="71"/>
      <c r="S1112" s="71"/>
      <c r="T1112" s="71"/>
      <c r="U1112" s="71"/>
      <c r="V1112" s="71"/>
      <c r="W1112" s="71"/>
      <c r="X1112" s="71"/>
      <c r="Y1112" s="71"/>
      <c r="Z1112" s="71"/>
    </row>
    <row r="1113" spans="1:26" ht="15.75" customHeight="1" x14ac:dyDescent="0.3">
      <c r="A1113" s="102"/>
      <c r="B1113" s="102"/>
      <c r="C1113" s="102"/>
      <c r="D1113" s="102"/>
      <c r="E1113" s="71"/>
      <c r="F1113" s="71"/>
      <c r="G1113" s="71"/>
      <c r="H1113" s="71"/>
      <c r="I1113" s="71"/>
      <c r="J1113" s="71"/>
      <c r="K1113" s="71"/>
      <c r="L1113" s="71"/>
      <c r="M1113" s="71"/>
      <c r="N1113" s="71"/>
      <c r="O1113" s="71"/>
      <c r="P1113" s="71"/>
      <c r="Q1113" s="71"/>
      <c r="R1113" s="71"/>
      <c r="S1113" s="71"/>
      <c r="T1113" s="71"/>
      <c r="U1113" s="71"/>
      <c r="V1113" s="71"/>
      <c r="W1113" s="71"/>
      <c r="X1113" s="71"/>
      <c r="Y1113" s="71"/>
      <c r="Z1113" s="71"/>
    </row>
    <row r="1114" spans="1:26" ht="15.75" customHeight="1" x14ac:dyDescent="0.3">
      <c r="A1114" s="102"/>
      <c r="B1114" s="102"/>
      <c r="C1114" s="102"/>
      <c r="D1114" s="102"/>
      <c r="E1114" s="71"/>
      <c r="F1114" s="71"/>
      <c r="G1114" s="71"/>
      <c r="H1114" s="71"/>
      <c r="I1114" s="71"/>
      <c r="J1114" s="71"/>
      <c r="K1114" s="71"/>
      <c r="L1114" s="71"/>
      <c r="M1114" s="71"/>
      <c r="N1114" s="71"/>
      <c r="O1114" s="71"/>
      <c r="P1114" s="71"/>
      <c r="Q1114" s="71"/>
      <c r="R1114" s="71"/>
      <c r="S1114" s="71"/>
      <c r="T1114" s="71"/>
      <c r="U1114" s="71"/>
      <c r="V1114" s="71"/>
      <c r="W1114" s="71"/>
      <c r="X1114" s="71"/>
      <c r="Y1114" s="71"/>
      <c r="Z1114" s="71"/>
    </row>
    <row r="1115" spans="1:26" ht="15.75" customHeight="1" x14ac:dyDescent="0.3">
      <c r="A1115" s="102"/>
      <c r="B1115" s="102"/>
      <c r="C1115" s="102"/>
      <c r="D1115" s="102"/>
      <c r="E1115" s="71"/>
      <c r="F1115" s="71"/>
      <c r="G1115" s="71"/>
      <c r="H1115" s="71"/>
      <c r="I1115" s="71"/>
      <c r="J1115" s="71"/>
      <c r="K1115" s="71"/>
      <c r="L1115" s="71"/>
      <c r="M1115" s="71"/>
      <c r="N1115" s="71"/>
      <c r="O1115" s="71"/>
      <c r="P1115" s="71"/>
      <c r="Q1115" s="71"/>
      <c r="R1115" s="71"/>
      <c r="S1115" s="71"/>
      <c r="T1115" s="71"/>
      <c r="U1115" s="71"/>
      <c r="V1115" s="71"/>
      <c r="W1115" s="71"/>
      <c r="X1115" s="71"/>
      <c r="Y1115" s="71"/>
      <c r="Z1115" s="71"/>
    </row>
    <row r="1116" spans="1:26" ht="15.75" customHeight="1" x14ac:dyDescent="0.3">
      <c r="A1116" s="102"/>
      <c r="B1116" s="102"/>
      <c r="C1116" s="102"/>
      <c r="D1116" s="102"/>
      <c r="E1116" s="71"/>
      <c r="F1116" s="71"/>
      <c r="G1116" s="71"/>
      <c r="H1116" s="71"/>
      <c r="I1116" s="71"/>
      <c r="J1116" s="71"/>
      <c r="K1116" s="71"/>
      <c r="L1116" s="71"/>
      <c r="M1116" s="71"/>
      <c r="N1116" s="71"/>
      <c r="O1116" s="71"/>
      <c r="P1116" s="71"/>
      <c r="Q1116" s="71"/>
      <c r="R1116" s="71"/>
      <c r="S1116" s="71"/>
      <c r="T1116" s="71"/>
      <c r="U1116" s="71"/>
      <c r="V1116" s="71"/>
      <c r="W1116" s="71"/>
      <c r="X1116" s="71"/>
      <c r="Y1116" s="71"/>
      <c r="Z1116" s="71"/>
    </row>
    <row r="1117" spans="1:26" ht="15.75" customHeight="1" x14ac:dyDescent="0.3">
      <c r="A1117" s="102"/>
      <c r="B1117" s="102"/>
      <c r="C1117" s="102"/>
      <c r="D1117" s="102"/>
      <c r="E1117" s="71"/>
      <c r="F1117" s="71"/>
      <c r="G1117" s="71"/>
      <c r="H1117" s="71"/>
      <c r="I1117" s="71"/>
      <c r="J1117" s="71"/>
      <c r="K1117" s="71"/>
      <c r="L1117" s="71"/>
      <c r="M1117" s="71"/>
      <c r="N1117" s="71"/>
      <c r="O1117" s="71"/>
      <c r="P1117" s="71"/>
      <c r="Q1117" s="71"/>
      <c r="R1117" s="71"/>
      <c r="S1117" s="71"/>
      <c r="T1117" s="71"/>
      <c r="U1117" s="71"/>
      <c r="V1117" s="71"/>
      <c r="W1117" s="71"/>
      <c r="X1117" s="71"/>
      <c r="Y1117" s="71"/>
      <c r="Z1117" s="71"/>
    </row>
    <row r="1118" spans="1:26" ht="15.75" customHeight="1" x14ac:dyDescent="0.3">
      <c r="A1118" s="102"/>
      <c r="B1118" s="102"/>
      <c r="C1118" s="102"/>
      <c r="D1118" s="102"/>
      <c r="E1118" s="71"/>
      <c r="F1118" s="71"/>
      <c r="G1118" s="71"/>
      <c r="H1118" s="71"/>
      <c r="I1118" s="71"/>
      <c r="J1118" s="71"/>
      <c r="K1118" s="71"/>
      <c r="L1118" s="71"/>
      <c r="M1118" s="71"/>
      <c r="N1118" s="71"/>
      <c r="O1118" s="71"/>
      <c r="P1118" s="71"/>
      <c r="Q1118" s="71"/>
      <c r="R1118" s="71"/>
      <c r="S1118" s="71"/>
      <c r="T1118" s="71"/>
      <c r="U1118" s="71"/>
      <c r="V1118" s="71"/>
      <c r="W1118" s="71"/>
      <c r="X1118" s="71"/>
      <c r="Y1118" s="71"/>
      <c r="Z1118" s="71"/>
    </row>
    <row r="1119" spans="1:26" ht="15.75" customHeight="1" x14ac:dyDescent="0.3">
      <c r="A1119" s="102"/>
      <c r="B1119" s="102"/>
      <c r="C1119" s="102"/>
      <c r="D1119" s="102"/>
      <c r="E1119" s="71"/>
      <c r="F1119" s="71"/>
      <c r="G1119" s="71"/>
      <c r="H1119" s="71"/>
      <c r="I1119" s="71"/>
      <c r="J1119" s="71"/>
      <c r="K1119" s="71"/>
      <c r="L1119" s="71"/>
      <c r="M1119" s="71"/>
      <c r="N1119" s="71"/>
      <c r="O1119" s="71"/>
      <c r="P1119" s="71"/>
      <c r="Q1119" s="71"/>
      <c r="R1119" s="71"/>
      <c r="S1119" s="71"/>
      <c r="T1119" s="71"/>
      <c r="U1119" s="71"/>
      <c r="V1119" s="71"/>
      <c r="W1119" s="71"/>
      <c r="X1119" s="71"/>
      <c r="Y1119" s="71"/>
      <c r="Z1119" s="71"/>
    </row>
    <row r="1120" spans="1:26" ht="15.75" customHeight="1" x14ac:dyDescent="0.3">
      <c r="A1120" s="102"/>
      <c r="B1120" s="102"/>
      <c r="C1120" s="102"/>
      <c r="D1120" s="102"/>
      <c r="E1120" s="71"/>
      <c r="F1120" s="71"/>
      <c r="G1120" s="71"/>
      <c r="H1120" s="71"/>
      <c r="I1120" s="71"/>
      <c r="J1120" s="71"/>
      <c r="K1120" s="71"/>
      <c r="L1120" s="71"/>
      <c r="M1120" s="71"/>
      <c r="N1120" s="71"/>
      <c r="O1120" s="71"/>
      <c r="P1120" s="71"/>
      <c r="Q1120" s="71"/>
      <c r="R1120" s="71"/>
      <c r="S1120" s="71"/>
      <c r="T1120" s="71"/>
      <c r="U1120" s="71"/>
      <c r="V1120" s="71"/>
      <c r="W1120" s="71"/>
      <c r="X1120" s="71"/>
      <c r="Y1120" s="71"/>
      <c r="Z1120" s="71"/>
    </row>
    <row r="1121" spans="1:26" ht="15.75" customHeight="1" x14ac:dyDescent="0.3">
      <c r="A1121" s="102"/>
      <c r="B1121" s="102"/>
      <c r="C1121" s="102"/>
      <c r="D1121" s="102"/>
      <c r="E1121" s="71"/>
      <c r="F1121" s="71"/>
      <c r="G1121" s="71"/>
      <c r="H1121" s="71"/>
      <c r="I1121" s="71"/>
      <c r="J1121" s="71"/>
      <c r="K1121" s="71"/>
      <c r="L1121" s="71"/>
      <c r="M1121" s="71"/>
      <c r="N1121" s="71"/>
      <c r="O1121" s="71"/>
      <c r="P1121" s="71"/>
      <c r="Q1121" s="71"/>
      <c r="R1121" s="71"/>
      <c r="S1121" s="71"/>
      <c r="T1121" s="71"/>
      <c r="U1121" s="71"/>
      <c r="V1121" s="71"/>
      <c r="W1121" s="71"/>
      <c r="X1121" s="71"/>
      <c r="Y1121" s="71"/>
      <c r="Z1121" s="71"/>
    </row>
    <row r="1122" spans="1:26" ht="15.75" customHeight="1" x14ac:dyDescent="0.3">
      <c r="A1122" s="102"/>
      <c r="B1122" s="102"/>
      <c r="C1122" s="102"/>
      <c r="D1122" s="102"/>
      <c r="E1122" s="71"/>
      <c r="F1122" s="71"/>
      <c r="G1122" s="71"/>
      <c r="H1122" s="71"/>
      <c r="I1122" s="71"/>
      <c r="J1122" s="71"/>
      <c r="K1122" s="71"/>
      <c r="L1122" s="71"/>
      <c r="M1122" s="71"/>
      <c r="N1122" s="71"/>
      <c r="O1122" s="71"/>
      <c r="P1122" s="71"/>
      <c r="Q1122" s="71"/>
      <c r="R1122" s="71"/>
      <c r="S1122" s="71"/>
      <c r="T1122" s="71"/>
      <c r="U1122" s="71"/>
      <c r="V1122" s="71"/>
      <c r="W1122" s="71"/>
      <c r="X1122" s="71"/>
      <c r="Y1122" s="71"/>
      <c r="Z1122" s="71"/>
    </row>
    <row r="1123" spans="1:26" ht="15.75" customHeight="1" x14ac:dyDescent="0.3">
      <c r="A1123" s="102"/>
      <c r="B1123" s="102"/>
      <c r="C1123" s="102"/>
      <c r="D1123" s="102"/>
      <c r="E1123" s="71"/>
      <c r="F1123" s="71"/>
      <c r="G1123" s="71"/>
      <c r="H1123" s="71"/>
      <c r="I1123" s="71"/>
      <c r="J1123" s="71"/>
      <c r="K1123" s="71"/>
      <c r="L1123" s="71"/>
      <c r="M1123" s="71"/>
      <c r="N1123" s="71"/>
      <c r="O1123" s="71"/>
      <c r="P1123" s="71"/>
      <c r="Q1123" s="71"/>
      <c r="R1123" s="71"/>
      <c r="S1123" s="71"/>
      <c r="T1123" s="71"/>
      <c r="U1123" s="71"/>
      <c r="V1123" s="71"/>
      <c r="W1123" s="71"/>
      <c r="X1123" s="71"/>
      <c r="Y1123" s="71"/>
      <c r="Z1123" s="71"/>
    </row>
    <row r="1124" spans="1:26" ht="15.75" customHeight="1" x14ac:dyDescent="0.3">
      <c r="A1124" s="102"/>
      <c r="B1124" s="102"/>
      <c r="C1124" s="102"/>
      <c r="D1124" s="102"/>
      <c r="E1124" s="71"/>
      <c r="F1124" s="71"/>
      <c r="G1124" s="71"/>
      <c r="H1124" s="71"/>
      <c r="I1124" s="71"/>
      <c r="J1124" s="71"/>
      <c r="K1124" s="71"/>
      <c r="L1124" s="71"/>
      <c r="M1124" s="71"/>
      <c r="N1124" s="71"/>
      <c r="O1124" s="71"/>
      <c r="P1124" s="71"/>
      <c r="Q1124" s="71"/>
      <c r="R1124" s="71"/>
      <c r="S1124" s="71"/>
      <c r="T1124" s="71"/>
      <c r="U1124" s="71"/>
      <c r="V1124" s="71"/>
      <c r="W1124" s="71"/>
      <c r="X1124" s="71"/>
      <c r="Y1124" s="71"/>
      <c r="Z1124" s="71"/>
    </row>
    <row r="1125" spans="1:26" ht="15.75" customHeight="1" x14ac:dyDescent="0.3">
      <c r="A1125" s="102"/>
      <c r="B1125" s="102"/>
      <c r="C1125" s="102"/>
      <c r="D1125" s="102"/>
      <c r="E1125" s="71"/>
      <c r="F1125" s="71"/>
      <c r="G1125" s="71"/>
      <c r="H1125" s="71"/>
      <c r="I1125" s="71"/>
      <c r="J1125" s="71"/>
      <c r="K1125" s="71"/>
      <c r="L1125" s="71"/>
      <c r="M1125" s="71"/>
      <c r="N1125" s="71"/>
      <c r="O1125" s="71"/>
      <c r="P1125" s="71"/>
      <c r="Q1125" s="71"/>
      <c r="R1125" s="71"/>
      <c r="S1125" s="71"/>
      <c r="T1125" s="71"/>
      <c r="U1125" s="71"/>
      <c r="V1125" s="71"/>
      <c r="W1125" s="71"/>
      <c r="X1125" s="71"/>
      <c r="Y1125" s="71"/>
      <c r="Z1125" s="71"/>
    </row>
    <row r="1126" spans="1:26" ht="15.75" customHeight="1" x14ac:dyDescent="0.3">
      <c r="A1126" s="102"/>
      <c r="B1126" s="102"/>
      <c r="C1126" s="102"/>
      <c r="D1126" s="102"/>
      <c r="E1126" s="71"/>
      <c r="F1126" s="71"/>
      <c r="G1126" s="71"/>
      <c r="H1126" s="71"/>
      <c r="I1126" s="71"/>
      <c r="J1126" s="71"/>
      <c r="K1126" s="71"/>
      <c r="L1126" s="71"/>
      <c r="M1126" s="71"/>
      <c r="N1126" s="71"/>
      <c r="O1126" s="71"/>
      <c r="P1126" s="71"/>
      <c r="Q1126" s="71"/>
      <c r="R1126" s="71"/>
      <c r="S1126" s="71"/>
      <c r="T1126" s="71"/>
      <c r="U1126" s="71"/>
      <c r="V1126" s="71"/>
      <c r="W1126" s="71"/>
      <c r="X1126" s="71"/>
      <c r="Y1126" s="71"/>
      <c r="Z1126" s="71"/>
    </row>
    <row r="1127" spans="1:26" ht="15.75" customHeight="1" x14ac:dyDescent="0.3">
      <c r="A1127" s="102"/>
      <c r="B1127" s="102"/>
      <c r="C1127" s="102"/>
      <c r="D1127" s="102"/>
      <c r="E1127" s="71"/>
      <c r="F1127" s="71"/>
      <c r="G1127" s="71"/>
      <c r="H1127" s="71"/>
      <c r="I1127" s="71"/>
      <c r="J1127" s="71"/>
      <c r="K1127" s="71"/>
      <c r="L1127" s="71"/>
      <c r="M1127" s="71"/>
      <c r="N1127" s="71"/>
      <c r="O1127" s="71"/>
      <c r="P1127" s="71"/>
      <c r="Q1127" s="71"/>
      <c r="R1127" s="71"/>
      <c r="S1127" s="71"/>
      <c r="T1127" s="71"/>
      <c r="U1127" s="71"/>
      <c r="V1127" s="71"/>
      <c r="W1127" s="71"/>
      <c r="X1127" s="71"/>
      <c r="Y1127" s="71"/>
      <c r="Z1127" s="71"/>
    </row>
    <row r="1128" spans="1:26" ht="15.75" customHeight="1" x14ac:dyDescent="0.3">
      <c r="A1128" s="102"/>
      <c r="B1128" s="102"/>
      <c r="C1128" s="102"/>
      <c r="D1128" s="102"/>
      <c r="E1128" s="71"/>
      <c r="F1128" s="71"/>
      <c r="G1128" s="71"/>
      <c r="H1128" s="71"/>
      <c r="I1128" s="71"/>
      <c r="J1128" s="71"/>
      <c r="K1128" s="71"/>
      <c r="L1128" s="71"/>
      <c r="M1128" s="71"/>
      <c r="N1128" s="71"/>
      <c r="O1128" s="71"/>
      <c r="P1128" s="71"/>
      <c r="Q1128" s="71"/>
      <c r="R1128" s="71"/>
      <c r="S1128" s="71"/>
      <c r="T1128" s="71"/>
      <c r="U1128" s="71"/>
      <c r="V1128" s="71"/>
      <c r="W1128" s="71"/>
      <c r="X1128" s="71"/>
      <c r="Y1128" s="71"/>
      <c r="Z1128" s="71"/>
    </row>
    <row r="1129" spans="1:26" ht="15.75" customHeight="1" x14ac:dyDescent="0.3">
      <c r="A1129" s="102"/>
      <c r="B1129" s="102"/>
      <c r="C1129" s="102"/>
      <c r="D1129" s="102"/>
      <c r="E1129" s="71"/>
      <c r="F1129" s="71"/>
      <c r="G1129" s="71"/>
      <c r="H1129" s="71"/>
      <c r="I1129" s="71"/>
      <c r="J1129" s="71"/>
      <c r="K1129" s="71"/>
      <c r="L1129" s="71"/>
      <c r="M1129" s="71"/>
      <c r="N1129" s="71"/>
      <c r="O1129" s="71"/>
      <c r="P1129" s="71"/>
      <c r="Q1129" s="71"/>
      <c r="R1129" s="71"/>
      <c r="S1129" s="71"/>
      <c r="T1129" s="71"/>
      <c r="U1129" s="71"/>
      <c r="V1129" s="71"/>
      <c r="W1129" s="71"/>
      <c r="X1129" s="71"/>
      <c r="Y1129" s="71"/>
      <c r="Z1129" s="71"/>
    </row>
    <row r="1130" spans="1:26" ht="15.75" customHeight="1" x14ac:dyDescent="0.3">
      <c r="A1130" s="102"/>
      <c r="B1130" s="102"/>
      <c r="C1130" s="102"/>
      <c r="D1130" s="102"/>
      <c r="E1130" s="71"/>
      <c r="F1130" s="71"/>
      <c r="G1130" s="71"/>
      <c r="H1130" s="71"/>
      <c r="I1130" s="71"/>
      <c r="J1130" s="71"/>
      <c r="K1130" s="71"/>
      <c r="L1130" s="71"/>
      <c r="M1130" s="71"/>
      <c r="N1130" s="71"/>
      <c r="O1130" s="71"/>
      <c r="P1130" s="71"/>
      <c r="Q1130" s="71"/>
      <c r="R1130" s="71"/>
      <c r="S1130" s="71"/>
      <c r="T1130" s="71"/>
      <c r="U1130" s="71"/>
      <c r="V1130" s="71"/>
      <c r="W1130" s="71"/>
      <c r="X1130" s="71"/>
      <c r="Y1130" s="71"/>
      <c r="Z1130" s="71"/>
    </row>
    <row r="1131" spans="1:26" ht="15.75" customHeight="1" x14ac:dyDescent="0.3">
      <c r="A1131" s="102"/>
      <c r="B1131" s="102"/>
      <c r="C1131" s="102"/>
      <c r="D1131" s="102"/>
      <c r="E1131" s="71"/>
      <c r="F1131" s="71"/>
      <c r="G1131" s="71"/>
      <c r="H1131" s="71"/>
      <c r="I1131" s="71"/>
      <c r="J1131" s="71"/>
      <c r="K1131" s="71"/>
      <c r="L1131" s="71"/>
      <c r="M1131" s="71"/>
      <c r="N1131" s="71"/>
      <c r="O1131" s="71"/>
      <c r="P1131" s="71"/>
      <c r="Q1131" s="71"/>
      <c r="R1131" s="71"/>
      <c r="S1131" s="71"/>
      <c r="T1131" s="71"/>
      <c r="U1131" s="71"/>
      <c r="V1131" s="71"/>
      <c r="W1131" s="71"/>
      <c r="X1131" s="71"/>
      <c r="Y1131" s="71"/>
      <c r="Z1131" s="71"/>
    </row>
    <row r="1132" spans="1:26" ht="15.75" customHeight="1" x14ac:dyDescent="0.3">
      <c r="A1132" s="102"/>
      <c r="B1132" s="102"/>
      <c r="C1132" s="102"/>
      <c r="D1132" s="102"/>
      <c r="E1132" s="71"/>
      <c r="F1132" s="71"/>
      <c r="G1132" s="71"/>
      <c r="H1132" s="71"/>
      <c r="I1132" s="71"/>
      <c r="J1132" s="71"/>
      <c r="K1132" s="71"/>
      <c r="L1132" s="71"/>
      <c r="M1132" s="71"/>
      <c r="N1132" s="71"/>
      <c r="O1132" s="71"/>
      <c r="P1132" s="71"/>
      <c r="Q1132" s="71"/>
      <c r="R1132" s="71"/>
      <c r="S1132" s="71"/>
      <c r="T1132" s="71"/>
      <c r="U1132" s="71"/>
      <c r="V1132" s="71"/>
      <c r="W1132" s="71"/>
      <c r="X1132" s="71"/>
      <c r="Y1132" s="71"/>
      <c r="Z1132" s="71"/>
    </row>
    <row r="1133" spans="1:26" ht="15.75" customHeight="1" x14ac:dyDescent="0.3">
      <c r="A1133" s="102"/>
      <c r="B1133" s="102"/>
      <c r="C1133" s="102"/>
      <c r="D1133" s="102"/>
      <c r="E1133" s="71"/>
      <c r="F1133" s="71"/>
      <c r="G1133" s="71"/>
      <c r="H1133" s="71"/>
      <c r="I1133" s="71"/>
      <c r="J1133" s="71"/>
      <c r="K1133" s="71"/>
      <c r="L1133" s="71"/>
      <c r="M1133" s="71"/>
      <c r="N1133" s="71"/>
      <c r="O1133" s="71"/>
      <c r="P1133" s="71"/>
      <c r="Q1133" s="71"/>
      <c r="R1133" s="71"/>
      <c r="S1133" s="71"/>
      <c r="T1133" s="71"/>
      <c r="U1133" s="71"/>
      <c r="V1133" s="71"/>
      <c r="W1133" s="71"/>
      <c r="X1133" s="71"/>
      <c r="Y1133" s="71"/>
      <c r="Z1133" s="71"/>
    </row>
    <row r="1134" spans="1:26" ht="15.75" customHeight="1" x14ac:dyDescent="0.3">
      <c r="A1134" s="102"/>
      <c r="B1134" s="102"/>
      <c r="C1134" s="102"/>
      <c r="D1134" s="102"/>
      <c r="E1134" s="71"/>
      <c r="F1134" s="71"/>
      <c r="G1134" s="71"/>
      <c r="H1134" s="71"/>
      <c r="I1134" s="71"/>
      <c r="J1134" s="71"/>
      <c r="K1134" s="71"/>
      <c r="L1134" s="71"/>
      <c r="M1134" s="71"/>
      <c r="N1134" s="71"/>
      <c r="O1134" s="71"/>
      <c r="P1134" s="71"/>
      <c r="Q1134" s="71"/>
      <c r="R1134" s="71"/>
      <c r="S1134" s="71"/>
      <c r="T1134" s="71"/>
      <c r="U1134" s="71"/>
      <c r="V1134" s="71"/>
      <c r="W1134" s="71"/>
      <c r="X1134" s="71"/>
      <c r="Y1134" s="71"/>
      <c r="Z1134" s="71"/>
    </row>
    <row r="1135" spans="1:26" ht="15.75" customHeight="1" x14ac:dyDescent="0.3">
      <c r="A1135" s="102"/>
      <c r="B1135" s="102"/>
      <c r="C1135" s="102"/>
      <c r="D1135" s="102"/>
      <c r="E1135" s="71"/>
      <c r="F1135" s="71"/>
      <c r="G1135" s="71"/>
      <c r="H1135" s="71"/>
      <c r="I1135" s="71"/>
      <c r="J1135" s="71"/>
      <c r="K1135" s="71"/>
      <c r="L1135" s="71"/>
      <c r="M1135" s="71"/>
      <c r="N1135" s="71"/>
      <c r="O1135" s="71"/>
      <c r="P1135" s="71"/>
      <c r="Q1135" s="71"/>
      <c r="R1135" s="71"/>
      <c r="S1135" s="71"/>
      <c r="T1135" s="71"/>
      <c r="U1135" s="71"/>
      <c r="V1135" s="71"/>
      <c r="W1135" s="71"/>
      <c r="X1135" s="71"/>
      <c r="Y1135" s="71"/>
      <c r="Z1135" s="71"/>
    </row>
    <row r="1136" spans="1:26" ht="15.75" customHeight="1" x14ac:dyDescent="0.3">
      <c r="A1136" s="102"/>
      <c r="B1136" s="102"/>
      <c r="C1136" s="102"/>
      <c r="D1136" s="102"/>
      <c r="E1136" s="71"/>
      <c r="F1136" s="71"/>
      <c r="G1136" s="71"/>
      <c r="H1136" s="71"/>
      <c r="I1136" s="71"/>
      <c r="J1136" s="71"/>
      <c r="K1136" s="71"/>
      <c r="L1136" s="71"/>
      <c r="M1136" s="71"/>
      <c r="N1136" s="71"/>
      <c r="O1136" s="71"/>
      <c r="P1136" s="71"/>
      <c r="Q1136" s="71"/>
      <c r="R1136" s="71"/>
      <c r="S1136" s="71"/>
      <c r="T1136" s="71"/>
      <c r="U1136" s="71"/>
      <c r="V1136" s="71"/>
      <c r="W1136" s="71"/>
      <c r="X1136" s="71"/>
      <c r="Y1136" s="71"/>
      <c r="Z1136" s="71"/>
    </row>
    <row r="1137" spans="1:26" ht="15.75" customHeight="1" x14ac:dyDescent="0.3">
      <c r="A1137" s="102"/>
      <c r="B1137" s="102"/>
      <c r="C1137" s="102"/>
      <c r="D1137" s="102"/>
      <c r="E1137" s="71"/>
      <c r="F1137" s="71"/>
      <c r="G1137" s="71"/>
      <c r="H1137" s="71"/>
      <c r="I1137" s="71"/>
      <c r="J1137" s="71"/>
      <c r="K1137" s="71"/>
      <c r="L1137" s="71"/>
      <c r="M1137" s="71"/>
      <c r="N1137" s="71"/>
      <c r="O1137" s="71"/>
      <c r="P1137" s="71"/>
      <c r="Q1137" s="71"/>
      <c r="R1137" s="71"/>
      <c r="S1137" s="71"/>
      <c r="T1137" s="71"/>
      <c r="U1137" s="71"/>
      <c r="V1137" s="71"/>
      <c r="W1137" s="71"/>
      <c r="X1137" s="71"/>
      <c r="Y1137" s="71"/>
      <c r="Z1137" s="71"/>
    </row>
    <row r="1138" spans="1:26" ht="15.75" customHeight="1" x14ac:dyDescent="0.3">
      <c r="A1138" s="102"/>
      <c r="B1138" s="102"/>
      <c r="C1138" s="102"/>
      <c r="D1138" s="102"/>
      <c r="E1138" s="71"/>
      <c r="F1138" s="71"/>
      <c r="G1138" s="71"/>
      <c r="H1138" s="71"/>
      <c r="I1138" s="71"/>
      <c r="J1138" s="71"/>
      <c r="K1138" s="71"/>
      <c r="L1138" s="71"/>
      <c r="M1138" s="71"/>
      <c r="N1138" s="71"/>
      <c r="O1138" s="71"/>
      <c r="P1138" s="71"/>
      <c r="Q1138" s="71"/>
      <c r="R1138" s="71"/>
      <c r="S1138" s="71"/>
      <c r="T1138" s="71"/>
      <c r="U1138" s="71"/>
      <c r="V1138" s="71"/>
      <c r="W1138" s="71"/>
      <c r="X1138" s="71"/>
      <c r="Y1138" s="71"/>
      <c r="Z1138" s="71"/>
    </row>
    <row r="1139" spans="1:26" ht="15.75" customHeight="1" x14ac:dyDescent="0.3">
      <c r="A1139" s="102"/>
      <c r="B1139" s="102"/>
      <c r="C1139" s="102"/>
      <c r="D1139" s="102"/>
      <c r="E1139" s="71"/>
      <c r="F1139" s="71"/>
      <c r="G1139" s="71"/>
      <c r="H1139" s="71"/>
      <c r="I1139" s="71"/>
      <c r="J1139" s="71"/>
      <c r="K1139" s="71"/>
      <c r="L1139" s="71"/>
      <c r="M1139" s="71"/>
      <c r="N1139" s="71"/>
      <c r="O1139" s="71"/>
      <c r="P1139" s="71"/>
      <c r="Q1139" s="71"/>
      <c r="R1139" s="71"/>
      <c r="S1139" s="71"/>
      <c r="T1139" s="71"/>
      <c r="U1139" s="71"/>
      <c r="V1139" s="71"/>
      <c r="W1139" s="71"/>
      <c r="X1139" s="71"/>
      <c r="Y1139" s="71"/>
      <c r="Z1139" s="71"/>
    </row>
    <row r="1140" spans="1:26" ht="15.75" customHeight="1" x14ac:dyDescent="0.3">
      <c r="A1140" s="102"/>
      <c r="B1140" s="102"/>
      <c r="C1140" s="102"/>
      <c r="D1140" s="102"/>
      <c r="E1140" s="71"/>
      <c r="F1140" s="71"/>
      <c r="G1140" s="71"/>
      <c r="H1140" s="71"/>
      <c r="I1140" s="71"/>
      <c r="J1140" s="71"/>
      <c r="K1140" s="71"/>
      <c r="L1140" s="71"/>
      <c r="M1140" s="71"/>
      <c r="N1140" s="71"/>
      <c r="O1140" s="71"/>
      <c r="P1140" s="71"/>
      <c r="Q1140" s="71"/>
      <c r="R1140" s="71"/>
      <c r="S1140" s="71"/>
      <c r="T1140" s="71"/>
      <c r="U1140" s="71"/>
      <c r="V1140" s="71"/>
      <c r="W1140" s="71"/>
      <c r="X1140" s="71"/>
      <c r="Y1140" s="71"/>
      <c r="Z1140" s="71"/>
    </row>
    <row r="1141" spans="1:26" ht="15.75" customHeight="1" x14ac:dyDescent="0.3">
      <c r="A1141" s="102"/>
      <c r="B1141" s="102"/>
      <c r="C1141" s="102"/>
      <c r="D1141" s="102"/>
      <c r="E1141" s="71"/>
      <c r="F1141" s="71"/>
      <c r="G1141" s="71"/>
      <c r="H1141" s="71"/>
      <c r="I1141" s="71"/>
      <c r="J1141" s="71"/>
      <c r="K1141" s="71"/>
      <c r="L1141" s="71"/>
      <c r="M1141" s="71"/>
      <c r="N1141" s="71"/>
      <c r="O1141" s="71"/>
      <c r="P1141" s="71"/>
      <c r="Q1141" s="71"/>
      <c r="R1141" s="71"/>
      <c r="S1141" s="71"/>
      <c r="T1141" s="71"/>
      <c r="U1141" s="71"/>
      <c r="V1141" s="71"/>
      <c r="W1141" s="71"/>
      <c r="X1141" s="71"/>
      <c r="Y1141" s="71"/>
      <c r="Z1141" s="71"/>
    </row>
    <row r="1142" spans="1:26" ht="15.75" customHeight="1" x14ac:dyDescent="0.3">
      <c r="A1142" s="102"/>
      <c r="B1142" s="102"/>
      <c r="C1142" s="102"/>
      <c r="D1142" s="102"/>
      <c r="E1142" s="71"/>
      <c r="F1142" s="71"/>
      <c r="G1142" s="71"/>
      <c r="H1142" s="71"/>
      <c r="I1142" s="71"/>
      <c r="J1142" s="71"/>
      <c r="K1142" s="71"/>
      <c r="L1142" s="71"/>
      <c r="M1142" s="71"/>
      <c r="N1142" s="71"/>
      <c r="O1142" s="71"/>
      <c r="P1142" s="71"/>
      <c r="Q1142" s="71"/>
      <c r="R1142" s="71"/>
      <c r="S1142" s="71"/>
      <c r="T1142" s="71"/>
      <c r="U1142" s="71"/>
      <c r="V1142" s="71"/>
      <c r="W1142" s="71"/>
      <c r="X1142" s="71"/>
      <c r="Y1142" s="71"/>
      <c r="Z1142" s="71"/>
    </row>
    <row r="1143" spans="1:26" ht="15.75" customHeight="1" x14ac:dyDescent="0.3">
      <c r="A1143" s="102"/>
      <c r="B1143" s="102"/>
      <c r="C1143" s="102"/>
      <c r="D1143" s="102"/>
      <c r="E1143" s="71"/>
      <c r="F1143" s="71"/>
      <c r="G1143" s="71"/>
      <c r="H1143" s="71"/>
      <c r="I1143" s="71"/>
      <c r="J1143" s="71"/>
      <c r="K1143" s="71"/>
      <c r="L1143" s="71"/>
      <c r="M1143" s="71"/>
      <c r="N1143" s="71"/>
      <c r="O1143" s="71"/>
      <c r="P1143" s="71"/>
      <c r="Q1143" s="71"/>
      <c r="R1143" s="71"/>
      <c r="S1143" s="71"/>
      <c r="T1143" s="71"/>
      <c r="U1143" s="71"/>
      <c r="V1143" s="71"/>
      <c r="W1143" s="71"/>
      <c r="X1143" s="71"/>
      <c r="Y1143" s="71"/>
      <c r="Z1143" s="71"/>
    </row>
    <row r="1144" spans="1:26" ht="15.75" customHeight="1" x14ac:dyDescent="0.3">
      <c r="A1144" s="102"/>
      <c r="B1144" s="102"/>
      <c r="C1144" s="102"/>
      <c r="D1144" s="102"/>
      <c r="E1144" s="71"/>
      <c r="F1144" s="71"/>
      <c r="G1144" s="71"/>
      <c r="H1144" s="71"/>
      <c r="I1144" s="71"/>
      <c r="J1144" s="71"/>
      <c r="K1144" s="71"/>
      <c r="L1144" s="71"/>
      <c r="M1144" s="71"/>
      <c r="N1144" s="71"/>
      <c r="O1144" s="71"/>
      <c r="P1144" s="71"/>
      <c r="Q1144" s="71"/>
      <c r="R1144" s="71"/>
      <c r="S1144" s="71"/>
      <c r="T1144" s="71"/>
      <c r="U1144" s="71"/>
      <c r="V1144" s="71"/>
      <c r="W1144" s="71"/>
      <c r="X1144" s="71"/>
      <c r="Y1144" s="71"/>
      <c r="Z1144" s="71"/>
    </row>
    <row r="1145" spans="1:26" ht="15.75" customHeight="1" x14ac:dyDescent="0.3">
      <c r="A1145" s="102"/>
      <c r="B1145" s="102"/>
      <c r="C1145" s="102"/>
      <c r="D1145" s="102"/>
      <c r="E1145" s="71"/>
      <c r="F1145" s="71"/>
      <c r="G1145" s="71"/>
      <c r="H1145" s="71"/>
      <c r="I1145" s="71"/>
      <c r="J1145" s="71"/>
      <c r="K1145" s="71"/>
      <c r="L1145" s="71"/>
      <c r="M1145" s="71"/>
      <c r="N1145" s="71"/>
      <c r="O1145" s="71"/>
      <c r="P1145" s="71"/>
      <c r="Q1145" s="71"/>
      <c r="R1145" s="71"/>
      <c r="S1145" s="71"/>
      <c r="T1145" s="71"/>
      <c r="U1145" s="71"/>
      <c r="V1145" s="71"/>
      <c r="W1145" s="71"/>
      <c r="X1145" s="71"/>
      <c r="Y1145" s="71"/>
      <c r="Z1145" s="71"/>
    </row>
    <row r="1146" spans="1:26" ht="15.75" customHeight="1" x14ac:dyDescent="0.3">
      <c r="A1146" s="102"/>
      <c r="B1146" s="102"/>
      <c r="C1146" s="102"/>
      <c r="D1146" s="102"/>
      <c r="E1146" s="71"/>
      <c r="F1146" s="71"/>
      <c r="G1146" s="71"/>
      <c r="H1146" s="71"/>
      <c r="I1146" s="71"/>
      <c r="J1146" s="71"/>
      <c r="K1146" s="71"/>
      <c r="L1146" s="71"/>
      <c r="M1146" s="71"/>
      <c r="N1146" s="71"/>
      <c r="O1146" s="71"/>
      <c r="P1146" s="71"/>
      <c r="Q1146" s="71"/>
      <c r="R1146" s="71"/>
      <c r="S1146" s="71"/>
      <c r="T1146" s="71"/>
      <c r="U1146" s="71"/>
      <c r="V1146" s="71"/>
      <c r="W1146" s="71"/>
      <c r="X1146" s="71"/>
      <c r="Y1146" s="71"/>
      <c r="Z1146" s="71"/>
    </row>
    <row r="1147" spans="1:26" ht="15.75" customHeight="1" x14ac:dyDescent="0.3">
      <c r="A1147" s="102"/>
      <c r="B1147" s="102"/>
      <c r="C1147" s="102"/>
      <c r="D1147" s="102"/>
      <c r="E1147" s="71"/>
      <c r="F1147" s="71"/>
      <c r="G1147" s="71"/>
      <c r="H1147" s="71"/>
      <c r="I1147" s="71"/>
      <c r="J1147" s="71"/>
      <c r="K1147" s="71"/>
      <c r="L1147" s="71"/>
      <c r="M1147" s="71"/>
      <c r="N1147" s="71"/>
      <c r="O1147" s="71"/>
      <c r="P1147" s="71"/>
      <c r="Q1147" s="71"/>
      <c r="R1147" s="71"/>
      <c r="S1147" s="71"/>
      <c r="T1147" s="71"/>
      <c r="U1147" s="71"/>
      <c r="V1147" s="71"/>
      <c r="W1147" s="71"/>
      <c r="X1147" s="71"/>
      <c r="Y1147" s="71"/>
      <c r="Z1147" s="71"/>
    </row>
    <row r="1148" spans="1:26" ht="15.75" customHeight="1" x14ac:dyDescent="0.3">
      <c r="A1148" s="102"/>
      <c r="B1148" s="102"/>
      <c r="C1148" s="102"/>
      <c r="D1148" s="102"/>
      <c r="E1148" s="71"/>
      <c r="F1148" s="71"/>
      <c r="G1148" s="71"/>
      <c r="H1148" s="71"/>
      <c r="I1148" s="71"/>
      <c r="J1148" s="71"/>
      <c r="K1148" s="71"/>
      <c r="L1148" s="71"/>
      <c r="M1148" s="71"/>
      <c r="N1148" s="71"/>
      <c r="O1148" s="71"/>
      <c r="P1148" s="71"/>
      <c r="Q1148" s="71"/>
      <c r="R1148" s="71"/>
      <c r="S1148" s="71"/>
      <c r="T1148" s="71"/>
      <c r="U1148" s="71"/>
      <c r="V1148" s="71"/>
      <c r="W1148" s="71"/>
      <c r="X1148" s="71"/>
      <c r="Y1148" s="71"/>
      <c r="Z1148" s="71"/>
    </row>
    <row r="1149" spans="1:26" ht="15.75" customHeight="1" x14ac:dyDescent="0.3">
      <c r="A1149" s="102"/>
      <c r="B1149" s="102"/>
      <c r="C1149" s="102"/>
      <c r="D1149" s="102"/>
      <c r="E1149" s="71"/>
      <c r="F1149" s="71"/>
      <c r="G1149" s="71"/>
      <c r="H1149" s="71"/>
      <c r="I1149" s="71"/>
      <c r="J1149" s="71"/>
      <c r="K1149" s="71"/>
      <c r="L1149" s="71"/>
      <c r="M1149" s="71"/>
      <c r="N1149" s="71"/>
      <c r="O1149" s="71"/>
      <c r="P1149" s="71"/>
      <c r="Q1149" s="71"/>
      <c r="R1149" s="71"/>
      <c r="S1149" s="71"/>
      <c r="T1149" s="71"/>
      <c r="U1149" s="71"/>
      <c r="V1149" s="71"/>
      <c r="W1149" s="71"/>
      <c r="X1149" s="71"/>
      <c r="Y1149" s="71"/>
      <c r="Z1149" s="71"/>
    </row>
    <row r="1150" spans="1:26" ht="15.75" customHeight="1" x14ac:dyDescent="0.3">
      <c r="A1150" s="102"/>
      <c r="B1150" s="102"/>
      <c r="C1150" s="102"/>
      <c r="D1150" s="102"/>
      <c r="E1150" s="71"/>
      <c r="F1150" s="71"/>
      <c r="G1150" s="71"/>
      <c r="H1150" s="71"/>
      <c r="I1150" s="71"/>
      <c r="J1150" s="71"/>
      <c r="K1150" s="71"/>
      <c r="L1150" s="71"/>
      <c r="M1150" s="71"/>
      <c r="N1150" s="71"/>
      <c r="O1150" s="71"/>
      <c r="P1150" s="71"/>
      <c r="Q1150" s="71"/>
      <c r="R1150" s="71"/>
      <c r="S1150" s="71"/>
      <c r="T1150" s="71"/>
      <c r="U1150" s="71"/>
      <c r="V1150" s="71"/>
      <c r="W1150" s="71"/>
      <c r="X1150" s="71"/>
      <c r="Y1150" s="71"/>
      <c r="Z1150" s="71"/>
    </row>
    <row r="1151" spans="1:26" ht="15.75" customHeight="1" x14ac:dyDescent="0.3">
      <c r="A1151" s="102"/>
      <c r="B1151" s="102"/>
      <c r="C1151" s="102"/>
      <c r="D1151" s="102"/>
      <c r="E1151" s="71"/>
      <c r="F1151" s="71"/>
      <c r="G1151" s="71"/>
      <c r="H1151" s="71"/>
      <c r="I1151" s="71"/>
      <c r="J1151" s="71"/>
      <c r="K1151" s="71"/>
      <c r="L1151" s="71"/>
      <c r="M1151" s="71"/>
      <c r="N1151" s="71"/>
      <c r="O1151" s="71"/>
      <c r="P1151" s="71"/>
      <c r="Q1151" s="71"/>
      <c r="R1151" s="71"/>
      <c r="S1151" s="71"/>
      <c r="T1151" s="71"/>
      <c r="U1151" s="71"/>
      <c r="V1151" s="71"/>
      <c r="W1151" s="71"/>
      <c r="X1151" s="71"/>
      <c r="Y1151" s="71"/>
      <c r="Z1151" s="71"/>
    </row>
    <row r="1152" spans="1:26" ht="15.75" customHeight="1" x14ac:dyDescent="0.3">
      <c r="A1152" s="102"/>
      <c r="B1152" s="102"/>
      <c r="C1152" s="102"/>
      <c r="D1152" s="102"/>
      <c r="E1152" s="71"/>
      <c r="F1152" s="71"/>
      <c r="G1152" s="71"/>
      <c r="H1152" s="71"/>
      <c r="I1152" s="71"/>
      <c r="J1152" s="71"/>
      <c r="K1152" s="71"/>
      <c r="L1152" s="71"/>
      <c r="M1152" s="71"/>
      <c r="N1152" s="71"/>
      <c r="O1152" s="71"/>
      <c r="P1152" s="71"/>
      <c r="Q1152" s="71"/>
      <c r="R1152" s="71"/>
      <c r="S1152" s="71"/>
      <c r="T1152" s="71"/>
      <c r="U1152" s="71"/>
      <c r="V1152" s="71"/>
      <c r="W1152" s="71"/>
      <c r="X1152" s="71"/>
      <c r="Y1152" s="71"/>
      <c r="Z1152" s="71"/>
    </row>
    <row r="1153" spans="1:26" ht="15.75" customHeight="1" x14ac:dyDescent="0.3">
      <c r="A1153" s="102"/>
      <c r="B1153" s="102"/>
      <c r="C1153" s="102"/>
      <c r="D1153" s="102"/>
      <c r="E1153" s="71"/>
      <c r="F1153" s="71"/>
      <c r="G1153" s="71"/>
      <c r="H1153" s="71"/>
      <c r="I1153" s="71"/>
      <c r="J1153" s="71"/>
      <c r="K1153" s="71"/>
      <c r="L1153" s="71"/>
      <c r="M1153" s="71"/>
      <c r="N1153" s="71"/>
      <c r="O1153" s="71"/>
      <c r="P1153" s="71"/>
      <c r="Q1153" s="71"/>
      <c r="R1153" s="71"/>
      <c r="S1153" s="71"/>
      <c r="T1153" s="71"/>
      <c r="U1153" s="71"/>
      <c r="V1153" s="71"/>
      <c r="W1153" s="71"/>
      <c r="X1153" s="71"/>
      <c r="Y1153" s="71"/>
      <c r="Z1153" s="71"/>
    </row>
    <row r="1154" spans="1:26" ht="15.75" customHeight="1" x14ac:dyDescent="0.3">
      <c r="A1154" s="102"/>
      <c r="B1154" s="102"/>
      <c r="C1154" s="102"/>
      <c r="D1154" s="102"/>
      <c r="E1154" s="71"/>
      <c r="F1154" s="71"/>
      <c r="G1154" s="71"/>
      <c r="H1154" s="71"/>
      <c r="I1154" s="71"/>
      <c r="J1154" s="71"/>
      <c r="K1154" s="71"/>
      <c r="L1154" s="71"/>
      <c r="M1154" s="71"/>
      <c r="N1154" s="71"/>
      <c r="O1154" s="71"/>
      <c r="P1154" s="71"/>
      <c r="Q1154" s="71"/>
      <c r="R1154" s="71"/>
      <c r="S1154" s="71"/>
      <c r="T1154" s="71"/>
      <c r="U1154" s="71"/>
      <c r="V1154" s="71"/>
      <c r="W1154" s="71"/>
      <c r="X1154" s="71"/>
      <c r="Y1154" s="71"/>
      <c r="Z1154" s="71"/>
    </row>
    <row r="1155" spans="1:26" ht="15.75" customHeight="1" x14ac:dyDescent="0.3">
      <c r="A1155" s="102"/>
      <c r="B1155" s="102"/>
      <c r="C1155" s="102"/>
      <c r="D1155" s="102"/>
      <c r="E1155" s="71"/>
      <c r="F1155" s="71"/>
      <c r="G1155" s="71"/>
      <c r="H1155" s="71"/>
      <c r="I1155" s="71"/>
      <c r="J1155" s="71"/>
      <c r="K1155" s="71"/>
      <c r="L1155" s="71"/>
      <c r="M1155" s="71"/>
      <c r="N1155" s="71"/>
      <c r="O1155" s="71"/>
      <c r="P1155" s="71"/>
      <c r="Q1155" s="71"/>
      <c r="R1155" s="71"/>
      <c r="S1155" s="71"/>
      <c r="T1155" s="71"/>
      <c r="U1155" s="71"/>
      <c r="V1155" s="71"/>
      <c r="W1155" s="71"/>
      <c r="X1155" s="71"/>
      <c r="Y1155" s="71"/>
      <c r="Z1155" s="71"/>
    </row>
    <row r="1156" spans="1:26" ht="15.75" customHeight="1" x14ac:dyDescent="0.3">
      <c r="A1156" s="102"/>
      <c r="B1156" s="102"/>
      <c r="C1156" s="102"/>
      <c r="D1156" s="102"/>
      <c r="E1156" s="71"/>
      <c r="F1156" s="71"/>
      <c r="G1156" s="71"/>
      <c r="H1156" s="71"/>
      <c r="I1156" s="71"/>
      <c r="J1156" s="71"/>
      <c r="K1156" s="71"/>
      <c r="L1156" s="71"/>
      <c r="M1156" s="71"/>
      <c r="N1156" s="71"/>
      <c r="O1156" s="71"/>
      <c r="P1156" s="71"/>
      <c r="Q1156" s="71"/>
      <c r="R1156" s="71"/>
      <c r="S1156" s="71"/>
      <c r="T1156" s="71"/>
      <c r="U1156" s="71"/>
      <c r="V1156" s="71"/>
      <c r="W1156" s="71"/>
      <c r="X1156" s="71"/>
      <c r="Y1156" s="71"/>
      <c r="Z1156" s="71"/>
    </row>
    <row r="1157" spans="1:26" ht="15.75" customHeight="1" x14ac:dyDescent="0.3">
      <c r="A1157" s="102"/>
      <c r="B1157" s="102"/>
      <c r="C1157" s="102"/>
      <c r="D1157" s="102"/>
      <c r="E1157" s="71"/>
      <c r="F1157" s="71"/>
      <c r="G1157" s="71"/>
      <c r="H1157" s="71"/>
      <c r="I1157" s="71"/>
      <c r="J1157" s="71"/>
      <c r="K1157" s="71"/>
      <c r="L1157" s="71"/>
      <c r="M1157" s="71"/>
      <c r="N1157" s="71"/>
      <c r="O1157" s="71"/>
      <c r="P1157" s="71"/>
      <c r="Q1157" s="71"/>
      <c r="R1157" s="71"/>
      <c r="S1157" s="71"/>
      <c r="T1157" s="71"/>
      <c r="U1157" s="71"/>
      <c r="V1157" s="71"/>
      <c r="W1157" s="71"/>
      <c r="X1157" s="71"/>
      <c r="Y1157" s="71"/>
      <c r="Z1157" s="71"/>
    </row>
    <row r="1158" spans="1:26" ht="15.75" customHeight="1" x14ac:dyDescent="0.3">
      <c r="A1158" s="102"/>
      <c r="B1158" s="102"/>
      <c r="C1158" s="102"/>
      <c r="D1158" s="102"/>
      <c r="E1158" s="71"/>
      <c r="F1158" s="71"/>
      <c r="G1158" s="71"/>
      <c r="H1158" s="71"/>
      <c r="I1158" s="71"/>
      <c r="J1158" s="71"/>
      <c r="K1158" s="71"/>
      <c r="L1158" s="71"/>
      <c r="M1158" s="71"/>
      <c r="N1158" s="71"/>
      <c r="O1158" s="71"/>
      <c r="P1158" s="71"/>
      <c r="Q1158" s="71"/>
      <c r="R1158" s="71"/>
      <c r="S1158" s="71"/>
      <c r="T1158" s="71"/>
      <c r="U1158" s="71"/>
      <c r="V1158" s="71"/>
      <c r="W1158" s="71"/>
      <c r="X1158" s="71"/>
      <c r="Y1158" s="71"/>
      <c r="Z1158" s="71"/>
    </row>
    <row r="1159" spans="1:26" ht="15.75" customHeight="1" x14ac:dyDescent="0.3">
      <c r="A1159" s="102"/>
      <c r="B1159" s="102"/>
      <c r="C1159" s="102"/>
      <c r="D1159" s="102"/>
      <c r="E1159" s="71"/>
      <c r="F1159" s="71"/>
      <c r="G1159" s="71"/>
      <c r="H1159" s="71"/>
      <c r="I1159" s="71"/>
      <c r="J1159" s="71"/>
      <c r="K1159" s="71"/>
      <c r="L1159" s="71"/>
      <c r="M1159" s="71"/>
      <c r="N1159" s="71"/>
      <c r="O1159" s="71"/>
      <c r="P1159" s="71"/>
      <c r="Q1159" s="71"/>
      <c r="R1159" s="71"/>
      <c r="S1159" s="71"/>
      <c r="T1159" s="71"/>
      <c r="U1159" s="71"/>
      <c r="V1159" s="71"/>
      <c r="W1159" s="71"/>
      <c r="X1159" s="71"/>
      <c r="Y1159" s="71"/>
      <c r="Z1159" s="71"/>
    </row>
    <row r="1160" spans="1:26" ht="15.75" customHeight="1" x14ac:dyDescent="0.3">
      <c r="A1160" s="102"/>
      <c r="B1160" s="102"/>
      <c r="C1160" s="102"/>
      <c r="D1160" s="102"/>
      <c r="E1160" s="71"/>
      <c r="F1160" s="71"/>
      <c r="G1160" s="71"/>
      <c r="H1160" s="71"/>
      <c r="I1160" s="71"/>
      <c r="J1160" s="71"/>
      <c r="K1160" s="71"/>
      <c r="L1160" s="71"/>
      <c r="M1160" s="71"/>
      <c r="N1160" s="71"/>
      <c r="O1160" s="71"/>
      <c r="P1160" s="71"/>
      <c r="Q1160" s="71"/>
      <c r="R1160" s="71"/>
      <c r="S1160" s="71"/>
      <c r="T1160" s="71"/>
      <c r="U1160" s="71"/>
      <c r="V1160" s="71"/>
      <c r="W1160" s="71"/>
      <c r="X1160" s="71"/>
      <c r="Y1160" s="71"/>
      <c r="Z1160" s="71"/>
    </row>
    <row r="1161" spans="1:26" ht="15.75" customHeight="1" x14ac:dyDescent="0.3">
      <c r="A1161" s="102"/>
      <c r="B1161" s="102"/>
      <c r="C1161" s="102"/>
      <c r="D1161" s="102"/>
      <c r="E1161" s="71"/>
      <c r="F1161" s="71"/>
      <c r="G1161" s="71"/>
      <c r="H1161" s="71"/>
      <c r="I1161" s="71"/>
      <c r="J1161" s="71"/>
      <c r="K1161" s="71"/>
      <c r="L1161" s="71"/>
      <c r="M1161" s="71"/>
      <c r="N1161" s="71"/>
      <c r="O1161" s="71"/>
      <c r="P1161" s="71"/>
      <c r="Q1161" s="71"/>
      <c r="R1161" s="71"/>
      <c r="S1161" s="71"/>
      <c r="T1161" s="71"/>
      <c r="U1161" s="71"/>
      <c r="V1161" s="71"/>
      <c r="W1161" s="71"/>
      <c r="X1161" s="71"/>
      <c r="Y1161" s="71"/>
      <c r="Z1161" s="71"/>
    </row>
    <row r="1162" spans="1:26" ht="15.75" customHeight="1" x14ac:dyDescent="0.3">
      <c r="A1162" s="102"/>
      <c r="B1162" s="102"/>
      <c r="C1162" s="102"/>
      <c r="D1162" s="102"/>
      <c r="E1162" s="71"/>
      <c r="F1162" s="71"/>
      <c r="G1162" s="71"/>
      <c r="H1162" s="71"/>
      <c r="I1162" s="71"/>
      <c r="J1162" s="71"/>
      <c r="K1162" s="71"/>
      <c r="L1162" s="71"/>
      <c r="M1162" s="71"/>
      <c r="N1162" s="71"/>
      <c r="O1162" s="71"/>
      <c r="P1162" s="71"/>
      <c r="Q1162" s="71"/>
      <c r="R1162" s="71"/>
      <c r="S1162" s="71"/>
      <c r="T1162" s="71"/>
      <c r="U1162" s="71"/>
      <c r="V1162" s="71"/>
      <c r="W1162" s="71"/>
      <c r="X1162" s="71"/>
      <c r="Y1162" s="71"/>
      <c r="Z1162" s="71"/>
    </row>
    <row r="1163" spans="1:26" ht="15.75" customHeight="1" x14ac:dyDescent="0.3">
      <c r="A1163" s="102"/>
      <c r="B1163" s="102"/>
      <c r="C1163" s="102"/>
      <c r="D1163" s="102"/>
      <c r="E1163" s="71"/>
      <c r="F1163" s="71"/>
      <c r="G1163" s="71"/>
      <c r="H1163" s="71"/>
      <c r="I1163" s="71"/>
      <c r="J1163" s="71"/>
      <c r="K1163" s="71"/>
      <c r="L1163" s="71"/>
      <c r="M1163" s="71"/>
      <c r="N1163" s="71"/>
      <c r="O1163" s="71"/>
      <c r="P1163" s="71"/>
      <c r="Q1163" s="71"/>
      <c r="R1163" s="71"/>
      <c r="S1163" s="71"/>
      <c r="T1163" s="71"/>
      <c r="U1163" s="71"/>
      <c r="V1163" s="71"/>
      <c r="W1163" s="71"/>
      <c r="X1163" s="71"/>
      <c r="Y1163" s="71"/>
      <c r="Z1163" s="71"/>
    </row>
    <row r="1164" spans="1:26" ht="15.75" customHeight="1" x14ac:dyDescent="0.3">
      <c r="A1164" s="102"/>
      <c r="B1164" s="102"/>
      <c r="C1164" s="102"/>
      <c r="D1164" s="102"/>
      <c r="E1164" s="71"/>
      <c r="F1164" s="71"/>
      <c r="G1164" s="71"/>
      <c r="H1164" s="71"/>
      <c r="I1164" s="71"/>
      <c r="J1164" s="71"/>
      <c r="K1164" s="71"/>
      <c r="L1164" s="71"/>
      <c r="M1164" s="71"/>
      <c r="N1164" s="71"/>
      <c r="O1164" s="71"/>
      <c r="P1164" s="71"/>
      <c r="Q1164" s="71"/>
      <c r="R1164" s="71"/>
      <c r="S1164" s="71"/>
      <c r="T1164" s="71"/>
      <c r="U1164" s="71"/>
      <c r="V1164" s="71"/>
      <c r="W1164" s="71"/>
      <c r="X1164" s="71"/>
      <c r="Y1164" s="71"/>
      <c r="Z1164" s="71"/>
    </row>
    <row r="1165" spans="1:26" ht="15.75" customHeight="1" x14ac:dyDescent="0.3">
      <c r="A1165" s="102"/>
      <c r="B1165" s="102"/>
      <c r="C1165" s="102"/>
      <c r="D1165" s="102"/>
      <c r="E1165" s="71"/>
      <c r="F1165" s="71"/>
      <c r="G1165" s="71"/>
      <c r="H1165" s="71"/>
      <c r="I1165" s="71"/>
      <c r="J1165" s="71"/>
      <c r="K1165" s="71"/>
      <c r="L1165" s="71"/>
      <c r="M1165" s="71"/>
      <c r="N1165" s="71"/>
      <c r="O1165" s="71"/>
      <c r="P1165" s="71"/>
      <c r="Q1165" s="71"/>
      <c r="R1165" s="71"/>
      <c r="S1165" s="71"/>
      <c r="T1165" s="71"/>
      <c r="U1165" s="71"/>
      <c r="V1165" s="71"/>
      <c r="W1165" s="71"/>
      <c r="X1165" s="71"/>
      <c r="Y1165" s="71"/>
      <c r="Z1165" s="71"/>
    </row>
    <row r="1166" spans="1:26" ht="15.75" customHeight="1" x14ac:dyDescent="0.3">
      <c r="A1166" s="102"/>
      <c r="B1166" s="102"/>
      <c r="C1166" s="102"/>
      <c r="D1166" s="102"/>
      <c r="E1166" s="71"/>
      <c r="F1166" s="71"/>
      <c r="G1166" s="71"/>
      <c r="H1166" s="71"/>
      <c r="I1166" s="71"/>
      <c r="J1166" s="71"/>
      <c r="K1166" s="71"/>
      <c r="L1166" s="71"/>
      <c r="M1166" s="71"/>
      <c r="N1166" s="71"/>
      <c r="O1166" s="71"/>
      <c r="P1166" s="71"/>
      <c r="Q1166" s="71"/>
      <c r="R1166" s="71"/>
      <c r="S1166" s="71"/>
      <c r="T1166" s="71"/>
      <c r="U1166" s="71"/>
      <c r="V1166" s="71"/>
      <c r="W1166" s="71"/>
      <c r="X1166" s="71"/>
      <c r="Y1166" s="71"/>
      <c r="Z1166" s="71"/>
    </row>
    <row r="1167" spans="1:26" ht="15.75" customHeight="1" x14ac:dyDescent="0.3">
      <c r="A1167" s="102"/>
      <c r="B1167" s="102"/>
      <c r="C1167" s="102"/>
      <c r="D1167" s="102"/>
      <c r="E1167" s="71"/>
      <c r="F1167" s="71"/>
      <c r="G1167" s="71"/>
      <c r="H1167" s="71"/>
      <c r="I1167" s="71"/>
      <c r="J1167" s="71"/>
      <c r="K1167" s="71"/>
      <c r="L1167" s="71"/>
      <c r="M1167" s="71"/>
      <c r="N1167" s="71"/>
      <c r="O1167" s="71"/>
      <c r="P1167" s="71"/>
      <c r="Q1167" s="71"/>
      <c r="R1167" s="71"/>
      <c r="S1167" s="71"/>
      <c r="T1167" s="71"/>
      <c r="U1167" s="71"/>
      <c r="V1167" s="71"/>
      <c r="W1167" s="71"/>
      <c r="X1167" s="71"/>
      <c r="Y1167" s="71"/>
      <c r="Z1167" s="71"/>
    </row>
    <row r="1168" spans="1:26" ht="15.75" customHeight="1" x14ac:dyDescent="0.3">
      <c r="A1168" s="102"/>
      <c r="B1168" s="102"/>
      <c r="C1168" s="102"/>
      <c r="D1168" s="102"/>
      <c r="E1168" s="71"/>
      <c r="F1168" s="71"/>
      <c r="G1168" s="71"/>
      <c r="H1168" s="71"/>
      <c r="I1168" s="71"/>
      <c r="J1168" s="71"/>
      <c r="K1168" s="71"/>
      <c r="L1168" s="71"/>
      <c r="M1168" s="71"/>
      <c r="N1168" s="71"/>
      <c r="O1168" s="71"/>
      <c r="P1168" s="71"/>
      <c r="Q1168" s="71"/>
      <c r="R1168" s="71"/>
      <c r="S1168" s="71"/>
      <c r="T1168" s="71"/>
      <c r="U1168" s="71"/>
      <c r="V1168" s="71"/>
      <c r="W1168" s="71"/>
      <c r="X1168" s="71"/>
      <c r="Y1168" s="71"/>
      <c r="Z1168" s="71"/>
    </row>
    <row r="1169" spans="1:26" ht="15.75" customHeight="1" x14ac:dyDescent="0.3">
      <c r="A1169" s="102"/>
      <c r="B1169" s="102"/>
      <c r="C1169" s="102"/>
      <c r="D1169" s="102"/>
      <c r="E1169" s="71"/>
      <c r="F1169" s="71"/>
      <c r="G1169" s="71"/>
      <c r="H1169" s="71"/>
      <c r="I1169" s="71"/>
      <c r="J1169" s="71"/>
      <c r="K1169" s="71"/>
      <c r="L1169" s="71"/>
      <c r="M1169" s="71"/>
      <c r="N1169" s="71"/>
      <c r="O1169" s="71"/>
      <c r="P1169" s="71"/>
      <c r="Q1169" s="71"/>
      <c r="R1169" s="71"/>
      <c r="S1169" s="71"/>
      <c r="T1169" s="71"/>
      <c r="U1169" s="71"/>
      <c r="V1169" s="71"/>
      <c r="W1169" s="71"/>
      <c r="X1169" s="71"/>
      <c r="Y1169" s="71"/>
      <c r="Z1169" s="71"/>
    </row>
    <row r="1170" spans="1:26" ht="15.75" customHeight="1" x14ac:dyDescent="0.3">
      <c r="A1170" s="102"/>
      <c r="B1170" s="102"/>
      <c r="C1170" s="102"/>
      <c r="D1170" s="102"/>
      <c r="E1170" s="71"/>
      <c r="F1170" s="71"/>
      <c r="G1170" s="71"/>
      <c r="H1170" s="71"/>
      <c r="I1170" s="71"/>
      <c r="J1170" s="71"/>
      <c r="K1170" s="71"/>
      <c r="L1170" s="71"/>
      <c r="M1170" s="71"/>
      <c r="N1170" s="71"/>
      <c r="O1170" s="71"/>
      <c r="P1170" s="71"/>
      <c r="Q1170" s="71"/>
      <c r="R1170" s="71"/>
      <c r="S1170" s="71"/>
      <c r="T1170" s="71"/>
      <c r="U1170" s="71"/>
      <c r="V1170" s="71"/>
      <c r="W1170" s="71"/>
      <c r="X1170" s="71"/>
      <c r="Y1170" s="71"/>
      <c r="Z1170" s="71"/>
    </row>
    <row r="1171" spans="1:26" ht="15.75" customHeight="1" x14ac:dyDescent="0.3">
      <c r="A1171" s="102"/>
      <c r="B1171" s="102"/>
      <c r="C1171" s="102"/>
      <c r="D1171" s="102"/>
      <c r="E1171" s="71"/>
      <c r="F1171" s="71"/>
      <c r="G1171" s="71"/>
      <c r="H1171" s="71"/>
      <c r="I1171" s="71"/>
      <c r="J1171" s="71"/>
      <c r="K1171" s="71"/>
      <c r="L1171" s="71"/>
      <c r="M1171" s="71"/>
      <c r="N1171" s="71"/>
      <c r="O1171" s="71"/>
      <c r="P1171" s="71"/>
      <c r="Q1171" s="71"/>
      <c r="R1171" s="71"/>
      <c r="S1171" s="71"/>
      <c r="T1171" s="71"/>
      <c r="U1171" s="71"/>
      <c r="V1171" s="71"/>
      <c r="W1171" s="71"/>
      <c r="X1171" s="71"/>
      <c r="Y1171" s="71"/>
      <c r="Z1171" s="71"/>
    </row>
    <row r="1172" spans="1:26" ht="15.75" customHeight="1" x14ac:dyDescent="0.3">
      <c r="A1172" s="102"/>
      <c r="B1172" s="102"/>
      <c r="C1172" s="102"/>
      <c r="D1172" s="102"/>
      <c r="E1172" s="71"/>
      <c r="F1172" s="71"/>
      <c r="G1172" s="71"/>
      <c r="H1172" s="71"/>
      <c r="I1172" s="71"/>
      <c r="J1172" s="71"/>
      <c r="K1172" s="71"/>
      <c r="L1172" s="71"/>
      <c r="M1172" s="71"/>
      <c r="N1172" s="71"/>
      <c r="O1172" s="71"/>
      <c r="P1172" s="71"/>
      <c r="Q1172" s="71"/>
      <c r="R1172" s="71"/>
      <c r="S1172" s="71"/>
      <c r="T1172" s="71"/>
      <c r="U1172" s="71"/>
      <c r="V1172" s="71"/>
      <c r="W1172" s="71"/>
      <c r="X1172" s="71"/>
      <c r="Y1172" s="71"/>
      <c r="Z1172" s="71"/>
    </row>
    <row r="1173" spans="1:26" ht="15.75" customHeight="1" x14ac:dyDescent="0.3">
      <c r="A1173" s="102"/>
      <c r="B1173" s="102"/>
      <c r="C1173" s="102"/>
      <c r="D1173" s="102"/>
      <c r="E1173" s="71"/>
      <c r="F1173" s="71"/>
      <c r="G1173" s="71"/>
      <c r="H1173" s="71"/>
      <c r="I1173" s="71"/>
      <c r="J1173" s="71"/>
      <c r="K1173" s="71"/>
      <c r="L1173" s="71"/>
      <c r="M1173" s="71"/>
      <c r="N1173" s="71"/>
      <c r="O1173" s="71"/>
      <c r="P1173" s="71"/>
      <c r="Q1173" s="71"/>
      <c r="R1173" s="71"/>
      <c r="S1173" s="71"/>
      <c r="T1173" s="71"/>
      <c r="U1173" s="71"/>
      <c r="V1173" s="71"/>
      <c r="W1173" s="71"/>
      <c r="X1173" s="71"/>
      <c r="Y1173" s="71"/>
      <c r="Z1173" s="71"/>
    </row>
    <row r="1174" spans="1:26" ht="15.75" customHeight="1" x14ac:dyDescent="0.3">
      <c r="A1174" s="102"/>
      <c r="B1174" s="102"/>
      <c r="C1174" s="102"/>
      <c r="D1174" s="102"/>
      <c r="E1174" s="71"/>
      <c r="F1174" s="71"/>
      <c r="G1174" s="71"/>
      <c r="H1174" s="71"/>
      <c r="I1174" s="71"/>
      <c r="J1174" s="71"/>
      <c r="K1174" s="71"/>
      <c r="L1174" s="71"/>
      <c r="M1174" s="71"/>
      <c r="N1174" s="71"/>
      <c r="O1174" s="71"/>
      <c r="P1174" s="71"/>
      <c r="Q1174" s="71"/>
      <c r="R1174" s="71"/>
      <c r="S1174" s="71"/>
      <c r="T1174" s="71"/>
      <c r="U1174" s="71"/>
      <c r="V1174" s="71"/>
      <c r="W1174" s="71"/>
      <c r="X1174" s="71"/>
      <c r="Y1174" s="71"/>
      <c r="Z1174" s="71"/>
    </row>
    <row r="1175" spans="1:26" ht="15.75" customHeight="1" x14ac:dyDescent="0.3">
      <c r="A1175" s="102"/>
      <c r="B1175" s="102"/>
      <c r="C1175" s="102"/>
      <c r="D1175" s="102"/>
      <c r="E1175" s="71"/>
      <c r="F1175" s="71"/>
      <c r="G1175" s="71"/>
      <c r="H1175" s="71"/>
      <c r="I1175" s="71"/>
      <c r="J1175" s="71"/>
      <c r="K1175" s="71"/>
      <c r="L1175" s="71"/>
      <c r="M1175" s="71"/>
      <c r="N1175" s="71"/>
      <c r="O1175" s="71"/>
      <c r="P1175" s="71"/>
      <c r="Q1175" s="71"/>
      <c r="R1175" s="71"/>
      <c r="S1175" s="71"/>
      <c r="T1175" s="71"/>
      <c r="U1175" s="71"/>
      <c r="V1175" s="71"/>
      <c r="W1175" s="71"/>
      <c r="X1175" s="71"/>
      <c r="Y1175" s="71"/>
      <c r="Z1175" s="71"/>
    </row>
    <row r="1176" spans="1:26" ht="15.75" customHeight="1" x14ac:dyDescent="0.3">
      <c r="A1176" s="102"/>
      <c r="B1176" s="102"/>
      <c r="C1176" s="102"/>
      <c r="D1176" s="102"/>
      <c r="E1176" s="71"/>
      <c r="F1176" s="71"/>
      <c r="G1176" s="71"/>
      <c r="H1176" s="71"/>
      <c r="I1176" s="71"/>
      <c r="J1176" s="71"/>
      <c r="K1176" s="71"/>
      <c r="L1176" s="71"/>
      <c r="M1176" s="71"/>
      <c r="N1176" s="71"/>
      <c r="O1176" s="71"/>
      <c r="P1176" s="71"/>
      <c r="Q1176" s="71"/>
      <c r="R1176" s="71"/>
      <c r="S1176" s="71"/>
      <c r="T1176" s="71"/>
      <c r="U1176" s="71"/>
      <c r="V1176" s="71"/>
      <c r="W1176" s="71"/>
      <c r="X1176" s="71"/>
      <c r="Y1176" s="71"/>
      <c r="Z1176" s="71"/>
    </row>
    <row r="1177" spans="1:26" ht="15.75" customHeight="1" x14ac:dyDescent="0.3">
      <c r="A1177" s="102"/>
      <c r="B1177" s="102"/>
      <c r="C1177" s="102"/>
      <c r="D1177" s="102"/>
      <c r="E1177" s="71"/>
      <c r="F1177" s="71"/>
      <c r="G1177" s="71"/>
      <c r="H1177" s="71"/>
      <c r="I1177" s="71"/>
      <c r="J1177" s="71"/>
      <c r="K1177" s="71"/>
      <c r="L1177" s="71"/>
      <c r="M1177" s="71"/>
      <c r="N1177" s="71"/>
      <c r="O1177" s="71"/>
      <c r="P1177" s="71"/>
      <c r="Q1177" s="71"/>
      <c r="R1177" s="71"/>
      <c r="S1177" s="71"/>
      <c r="T1177" s="71"/>
      <c r="U1177" s="71"/>
      <c r="V1177" s="71"/>
      <c r="W1177" s="71"/>
      <c r="X1177" s="71"/>
      <c r="Y1177" s="71"/>
      <c r="Z1177" s="71"/>
    </row>
    <row r="1178" spans="1:26" ht="15.75" customHeight="1" x14ac:dyDescent="0.3">
      <c r="A1178" s="102"/>
      <c r="B1178" s="102"/>
      <c r="C1178" s="102"/>
      <c r="D1178" s="102"/>
      <c r="E1178" s="71"/>
      <c r="F1178" s="71"/>
      <c r="G1178" s="71"/>
      <c r="H1178" s="71"/>
      <c r="I1178" s="71"/>
      <c r="J1178" s="71"/>
      <c r="K1178" s="71"/>
      <c r="L1178" s="71"/>
      <c r="M1178" s="71"/>
      <c r="N1178" s="71"/>
      <c r="O1178" s="71"/>
      <c r="P1178" s="71"/>
      <c r="Q1178" s="71"/>
      <c r="R1178" s="71"/>
      <c r="S1178" s="71"/>
      <c r="T1178" s="71"/>
      <c r="U1178" s="71"/>
      <c r="V1178" s="71"/>
      <c r="W1178" s="71"/>
      <c r="X1178" s="71"/>
      <c r="Y1178" s="71"/>
      <c r="Z1178" s="71"/>
    </row>
    <row r="1179" spans="1:26" ht="15.75" customHeight="1" x14ac:dyDescent="0.3">
      <c r="A1179" s="102"/>
      <c r="B1179" s="102"/>
      <c r="C1179" s="102"/>
      <c r="D1179" s="102"/>
      <c r="E1179" s="71"/>
      <c r="F1179" s="71"/>
      <c r="G1179" s="71"/>
      <c r="H1179" s="71"/>
      <c r="I1179" s="71"/>
      <c r="J1179" s="71"/>
      <c r="K1179" s="71"/>
      <c r="L1179" s="71"/>
      <c r="M1179" s="71"/>
      <c r="N1179" s="71"/>
      <c r="O1179" s="71"/>
      <c r="P1179" s="71"/>
      <c r="Q1179" s="71"/>
      <c r="R1179" s="71"/>
      <c r="S1179" s="71"/>
      <c r="T1179" s="71"/>
      <c r="U1179" s="71"/>
      <c r="V1179" s="71"/>
      <c r="W1179" s="71"/>
      <c r="X1179" s="71"/>
      <c r="Y1179" s="71"/>
      <c r="Z1179" s="71"/>
    </row>
    <row r="1180" spans="1:26" ht="15.75" customHeight="1" x14ac:dyDescent="0.3">
      <c r="A1180" s="102"/>
      <c r="B1180" s="102"/>
      <c r="C1180" s="102"/>
      <c r="D1180" s="102"/>
      <c r="E1180" s="71"/>
      <c r="F1180" s="71"/>
      <c r="G1180" s="71"/>
      <c r="H1180" s="71"/>
      <c r="I1180" s="71"/>
      <c r="J1180" s="71"/>
      <c r="K1180" s="71"/>
      <c r="L1180" s="71"/>
      <c r="M1180" s="71"/>
      <c r="N1180" s="71"/>
      <c r="O1180" s="71"/>
      <c r="P1180" s="71"/>
      <c r="Q1180" s="71"/>
      <c r="R1180" s="71"/>
      <c r="S1180" s="71"/>
      <c r="T1180" s="71"/>
      <c r="U1180" s="71"/>
      <c r="V1180" s="71"/>
      <c r="W1180" s="71"/>
      <c r="X1180" s="71"/>
      <c r="Y1180" s="71"/>
      <c r="Z1180" s="71"/>
    </row>
    <row r="1181" spans="1:26" ht="15.75" customHeight="1" x14ac:dyDescent="0.3">
      <c r="A1181" s="102"/>
      <c r="B1181" s="102"/>
      <c r="C1181" s="102"/>
      <c r="D1181" s="102"/>
      <c r="E1181" s="71"/>
      <c r="F1181" s="71"/>
      <c r="G1181" s="71"/>
      <c r="H1181" s="71"/>
      <c r="I1181" s="71"/>
      <c r="J1181" s="71"/>
      <c r="K1181" s="71"/>
      <c r="L1181" s="71"/>
      <c r="M1181" s="71"/>
      <c r="N1181" s="71"/>
      <c r="O1181" s="71"/>
      <c r="P1181" s="71"/>
      <c r="Q1181" s="71"/>
      <c r="R1181" s="71"/>
      <c r="S1181" s="71"/>
      <c r="T1181" s="71"/>
      <c r="U1181" s="71"/>
      <c r="V1181" s="71"/>
      <c r="W1181" s="71"/>
      <c r="X1181" s="71"/>
      <c r="Y1181" s="71"/>
      <c r="Z1181" s="71"/>
    </row>
    <row r="1182" spans="1:26" ht="15.75" customHeight="1" x14ac:dyDescent="0.3">
      <c r="A1182" s="102"/>
      <c r="B1182" s="102"/>
      <c r="C1182" s="102"/>
      <c r="D1182" s="102"/>
      <c r="E1182" s="71"/>
      <c r="F1182" s="71"/>
      <c r="G1182" s="71"/>
      <c r="H1182" s="71"/>
      <c r="I1182" s="71"/>
      <c r="J1182" s="71"/>
      <c r="K1182" s="71"/>
      <c r="L1182" s="71"/>
      <c r="M1182" s="71"/>
      <c r="N1182" s="71"/>
      <c r="O1182" s="71"/>
      <c r="P1182" s="71"/>
      <c r="Q1182" s="71"/>
      <c r="R1182" s="71"/>
      <c r="S1182" s="71"/>
      <c r="T1182" s="71"/>
      <c r="U1182" s="71"/>
      <c r="V1182" s="71"/>
      <c r="W1182" s="71"/>
      <c r="X1182" s="71"/>
      <c r="Y1182" s="71"/>
      <c r="Z1182" s="71"/>
    </row>
    <row r="1183" spans="1:26" ht="15.75" customHeight="1" x14ac:dyDescent="0.3">
      <c r="A1183" s="102"/>
      <c r="B1183" s="102"/>
      <c r="C1183" s="102"/>
      <c r="D1183" s="102"/>
      <c r="E1183" s="71"/>
      <c r="F1183" s="71"/>
      <c r="G1183" s="71"/>
      <c r="H1183" s="71"/>
      <c r="I1183" s="71"/>
      <c r="J1183" s="71"/>
      <c r="K1183" s="71"/>
      <c r="L1183" s="71"/>
      <c r="M1183" s="71"/>
      <c r="N1183" s="71"/>
      <c r="O1183" s="71"/>
      <c r="P1183" s="71"/>
      <c r="Q1183" s="71"/>
      <c r="R1183" s="71"/>
      <c r="S1183" s="71"/>
      <c r="T1183" s="71"/>
      <c r="U1183" s="71"/>
      <c r="V1183" s="71"/>
      <c r="W1183" s="71"/>
      <c r="X1183" s="71"/>
      <c r="Y1183" s="71"/>
      <c r="Z1183" s="71"/>
    </row>
    <row r="1184" spans="1:26" ht="15.75" customHeight="1" x14ac:dyDescent="0.3">
      <c r="A1184" s="102"/>
      <c r="B1184" s="102"/>
      <c r="C1184" s="102"/>
      <c r="D1184" s="102"/>
      <c r="E1184" s="71"/>
      <c r="F1184" s="71"/>
      <c r="G1184" s="71"/>
      <c r="H1184" s="71"/>
      <c r="I1184" s="71"/>
      <c r="J1184" s="71"/>
      <c r="K1184" s="71"/>
      <c r="L1184" s="71"/>
      <c r="M1184" s="71"/>
      <c r="N1184" s="71"/>
      <c r="O1184" s="71"/>
      <c r="P1184" s="71"/>
      <c r="Q1184" s="71"/>
      <c r="R1184" s="71"/>
      <c r="S1184" s="71"/>
      <c r="T1184" s="71"/>
      <c r="U1184" s="71"/>
      <c r="V1184" s="71"/>
      <c r="W1184" s="71"/>
      <c r="X1184" s="71"/>
      <c r="Y1184" s="71"/>
      <c r="Z1184" s="71"/>
    </row>
    <row r="1185" spans="1:26" ht="15.75" customHeight="1" x14ac:dyDescent="0.3">
      <c r="A1185" s="102"/>
      <c r="B1185" s="102"/>
      <c r="C1185" s="102"/>
      <c r="D1185" s="102"/>
      <c r="E1185" s="71"/>
      <c r="F1185" s="71"/>
      <c r="G1185" s="71"/>
      <c r="H1185" s="71"/>
      <c r="I1185" s="71"/>
      <c r="J1185" s="71"/>
      <c r="K1185" s="71"/>
      <c r="L1185" s="71"/>
      <c r="M1185" s="71"/>
      <c r="N1185" s="71"/>
      <c r="O1185" s="71"/>
      <c r="P1185" s="71"/>
      <c r="Q1185" s="71"/>
      <c r="R1185" s="71"/>
      <c r="S1185" s="71"/>
      <c r="T1185" s="71"/>
      <c r="U1185" s="71"/>
      <c r="V1185" s="71"/>
      <c r="W1185" s="71"/>
      <c r="X1185" s="71"/>
      <c r="Y1185" s="71"/>
      <c r="Z1185" s="71"/>
    </row>
    <row r="1186" spans="1:26" ht="15.75" customHeight="1" x14ac:dyDescent="0.3">
      <c r="A1186" s="102"/>
      <c r="B1186" s="102"/>
      <c r="C1186" s="102"/>
      <c r="D1186" s="102"/>
      <c r="E1186" s="71"/>
      <c r="F1186" s="71"/>
      <c r="G1186" s="71"/>
      <c r="H1186" s="71"/>
      <c r="I1186" s="71"/>
      <c r="J1186" s="71"/>
      <c r="K1186" s="71"/>
      <c r="L1186" s="71"/>
      <c r="M1186" s="71"/>
      <c r="N1186" s="71"/>
      <c r="O1186" s="71"/>
      <c r="P1186" s="71"/>
      <c r="Q1186" s="71"/>
      <c r="R1186" s="71"/>
      <c r="S1186" s="71"/>
      <c r="T1186" s="71"/>
      <c r="U1186" s="71"/>
      <c r="V1186" s="71"/>
      <c r="W1186" s="71"/>
      <c r="X1186" s="71"/>
      <c r="Y1186" s="71"/>
      <c r="Z1186" s="71"/>
    </row>
    <row r="1187" spans="1:26" ht="15.75" customHeight="1" x14ac:dyDescent="0.3">
      <c r="A1187" s="102"/>
      <c r="B1187" s="102"/>
      <c r="C1187" s="102"/>
      <c r="D1187" s="102"/>
      <c r="E1187" s="71"/>
      <c r="F1187" s="71"/>
      <c r="G1187" s="71"/>
      <c r="H1187" s="71"/>
      <c r="I1187" s="71"/>
      <c r="J1187" s="71"/>
      <c r="K1187" s="71"/>
      <c r="L1187" s="71"/>
      <c r="M1187" s="71"/>
      <c r="N1187" s="71"/>
      <c r="O1187" s="71"/>
      <c r="P1187" s="71"/>
      <c r="Q1187" s="71"/>
      <c r="R1187" s="71"/>
      <c r="S1187" s="71"/>
      <c r="T1187" s="71"/>
      <c r="U1187" s="71"/>
      <c r="V1187" s="71"/>
      <c r="W1187" s="71"/>
      <c r="X1187" s="71"/>
      <c r="Y1187" s="71"/>
      <c r="Z1187" s="71"/>
    </row>
    <row r="1188" spans="1:26" ht="15.75" customHeight="1" x14ac:dyDescent="0.3">
      <c r="A1188" s="102"/>
      <c r="B1188" s="102"/>
      <c r="C1188" s="102"/>
      <c r="D1188" s="102"/>
      <c r="E1188" s="71"/>
      <c r="F1188" s="71"/>
      <c r="G1188" s="71"/>
      <c r="H1188" s="71"/>
      <c r="I1188" s="71"/>
      <c r="J1188" s="71"/>
      <c r="K1188" s="71"/>
      <c r="L1188" s="71"/>
      <c r="M1188" s="71"/>
      <c r="N1188" s="71"/>
      <c r="O1188" s="71"/>
      <c r="P1188" s="71"/>
      <c r="Q1188" s="71"/>
      <c r="R1188" s="71"/>
      <c r="S1188" s="71"/>
      <c r="T1188" s="71"/>
      <c r="U1188" s="71"/>
      <c r="V1188" s="71"/>
      <c r="W1188" s="71"/>
      <c r="X1188" s="71"/>
      <c r="Y1188" s="71"/>
      <c r="Z1188" s="71"/>
    </row>
    <row r="1189" spans="1:26" ht="15.75" customHeight="1" x14ac:dyDescent="0.3">
      <c r="A1189" s="102"/>
      <c r="B1189" s="102"/>
      <c r="C1189" s="102"/>
      <c r="D1189" s="102"/>
      <c r="E1189" s="71"/>
      <c r="F1189" s="71"/>
      <c r="G1189" s="71"/>
      <c r="H1189" s="71"/>
      <c r="I1189" s="71"/>
      <c r="J1189" s="71"/>
      <c r="K1189" s="71"/>
      <c r="L1189" s="71"/>
      <c r="M1189" s="71"/>
      <c r="N1189" s="71"/>
      <c r="O1189" s="71"/>
      <c r="P1189" s="71"/>
      <c r="Q1189" s="71"/>
      <c r="R1189" s="71"/>
      <c r="S1189" s="71"/>
      <c r="T1189" s="71"/>
      <c r="U1189" s="71"/>
      <c r="V1189" s="71"/>
      <c r="W1189" s="71"/>
      <c r="X1189" s="71"/>
      <c r="Y1189" s="71"/>
      <c r="Z1189" s="71"/>
    </row>
    <row r="1190" spans="1:26" ht="15.75" customHeight="1" x14ac:dyDescent="0.3">
      <c r="A1190" s="102"/>
      <c r="B1190" s="102"/>
      <c r="C1190" s="102"/>
      <c r="D1190" s="102"/>
      <c r="E1190" s="71"/>
      <c r="F1190" s="71"/>
      <c r="G1190" s="71"/>
      <c r="H1190" s="71"/>
      <c r="I1190" s="71"/>
      <c r="J1190" s="71"/>
      <c r="K1190" s="71"/>
      <c r="L1190" s="71"/>
      <c r="M1190" s="71"/>
      <c r="N1190" s="71"/>
      <c r="O1190" s="71"/>
      <c r="P1190" s="71"/>
      <c r="Q1190" s="71"/>
      <c r="R1190" s="71"/>
      <c r="S1190" s="71"/>
      <c r="T1190" s="71"/>
      <c r="U1190" s="71"/>
      <c r="V1190" s="71"/>
      <c r="W1190" s="71"/>
      <c r="X1190" s="71"/>
      <c r="Y1190" s="71"/>
      <c r="Z1190" s="71"/>
    </row>
    <row r="1191" spans="1:26" ht="15.75" customHeight="1" x14ac:dyDescent="0.3">
      <c r="A1191" s="102"/>
      <c r="B1191" s="102"/>
      <c r="C1191" s="102"/>
      <c r="D1191" s="102"/>
      <c r="E1191" s="71"/>
      <c r="F1191" s="71"/>
      <c r="G1191" s="71"/>
      <c r="H1191" s="71"/>
      <c r="I1191" s="71"/>
      <c r="J1191" s="71"/>
      <c r="K1191" s="71"/>
      <c r="L1191" s="71"/>
      <c r="M1191" s="71"/>
      <c r="N1191" s="71"/>
      <c r="O1191" s="71"/>
      <c r="P1191" s="71"/>
      <c r="Q1191" s="71"/>
      <c r="R1191" s="71"/>
      <c r="S1191" s="71"/>
      <c r="T1191" s="71"/>
      <c r="U1191" s="71"/>
      <c r="V1191" s="71"/>
      <c r="W1191" s="71"/>
      <c r="X1191" s="71"/>
      <c r="Y1191" s="71"/>
      <c r="Z1191" s="71"/>
    </row>
    <row r="1192" spans="1:26" ht="15.75" customHeight="1" x14ac:dyDescent="0.3">
      <c r="A1192" s="102"/>
      <c r="B1192" s="102"/>
      <c r="C1192" s="102"/>
      <c r="D1192" s="102"/>
      <c r="E1192" s="71"/>
      <c r="F1192" s="71"/>
      <c r="G1192" s="71"/>
      <c r="H1192" s="71"/>
      <c r="I1192" s="71"/>
      <c r="J1192" s="71"/>
      <c r="K1192" s="71"/>
      <c r="L1192" s="71"/>
      <c r="M1192" s="71"/>
      <c r="N1192" s="71"/>
      <c r="O1192" s="71"/>
      <c r="P1192" s="71"/>
      <c r="Q1192" s="71"/>
      <c r="R1192" s="71"/>
      <c r="S1192" s="71"/>
      <c r="T1192" s="71"/>
      <c r="U1192" s="71"/>
      <c r="V1192" s="71"/>
      <c r="W1192" s="71"/>
      <c r="X1192" s="71"/>
      <c r="Y1192" s="71"/>
      <c r="Z1192" s="71"/>
    </row>
    <row r="1193" spans="1:26" ht="15.75" customHeight="1" x14ac:dyDescent="0.3">
      <c r="A1193" s="102"/>
      <c r="B1193" s="102"/>
      <c r="C1193" s="102"/>
      <c r="D1193" s="102"/>
      <c r="E1193" s="71"/>
      <c r="F1193" s="71"/>
      <c r="G1193" s="71"/>
      <c r="H1193" s="71"/>
      <c r="I1193" s="71"/>
      <c r="J1193" s="71"/>
      <c r="K1193" s="71"/>
      <c r="L1193" s="71"/>
      <c r="M1193" s="71"/>
      <c r="N1193" s="71"/>
      <c r="O1193" s="71"/>
      <c r="P1193" s="71"/>
      <c r="Q1193" s="71"/>
      <c r="R1193" s="71"/>
      <c r="S1193" s="71"/>
      <c r="T1193" s="71"/>
      <c r="U1193" s="71"/>
      <c r="V1193" s="71"/>
      <c r="W1193" s="71"/>
      <c r="X1193" s="71"/>
      <c r="Y1193" s="71"/>
      <c r="Z1193" s="71"/>
    </row>
    <row r="1194" spans="1:26" ht="15.75" customHeight="1" x14ac:dyDescent="0.3">
      <c r="A1194" s="102"/>
      <c r="B1194" s="102"/>
      <c r="C1194" s="102"/>
      <c r="D1194" s="102"/>
      <c r="E1194" s="71"/>
      <c r="F1194" s="71"/>
      <c r="G1194" s="71"/>
      <c r="H1194" s="71"/>
      <c r="I1194" s="71"/>
      <c r="J1194" s="71"/>
      <c r="K1194" s="71"/>
      <c r="L1194" s="71"/>
      <c r="M1194" s="71"/>
      <c r="N1194" s="71"/>
      <c r="O1194" s="71"/>
      <c r="P1194" s="71"/>
      <c r="Q1194" s="71"/>
      <c r="R1194" s="71"/>
      <c r="S1194" s="71"/>
      <c r="T1194" s="71"/>
      <c r="U1194" s="71"/>
      <c r="V1194" s="71"/>
      <c r="W1194" s="71"/>
      <c r="X1194" s="71"/>
      <c r="Y1194" s="71"/>
      <c r="Z1194" s="71"/>
    </row>
    <row r="1195" spans="1:26" ht="15.75" customHeight="1" x14ac:dyDescent="0.3">
      <c r="A1195" s="102"/>
      <c r="B1195" s="102"/>
      <c r="C1195" s="102"/>
      <c r="D1195" s="102"/>
      <c r="E1195" s="71"/>
      <c r="F1195" s="71"/>
      <c r="G1195" s="71"/>
      <c r="H1195" s="71"/>
      <c r="I1195" s="71"/>
      <c r="J1195" s="71"/>
      <c r="K1195" s="71"/>
      <c r="L1195" s="71"/>
      <c r="M1195" s="71"/>
      <c r="N1195" s="71"/>
      <c r="O1195" s="71"/>
      <c r="P1195" s="71"/>
      <c r="Q1195" s="71"/>
      <c r="R1195" s="71"/>
      <c r="S1195" s="71"/>
      <c r="T1195" s="71"/>
      <c r="U1195" s="71"/>
      <c r="V1195" s="71"/>
      <c r="W1195" s="71"/>
      <c r="X1195" s="71"/>
      <c r="Y1195" s="71"/>
      <c r="Z1195" s="71"/>
    </row>
    <row r="1196" spans="1:26" ht="15.75" customHeight="1" x14ac:dyDescent="0.3">
      <c r="A1196" s="102"/>
      <c r="B1196" s="102"/>
      <c r="C1196" s="102"/>
      <c r="D1196" s="102"/>
      <c r="E1196" s="71"/>
      <c r="F1196" s="71"/>
      <c r="G1196" s="71"/>
      <c r="H1196" s="71"/>
      <c r="I1196" s="71"/>
      <c r="J1196" s="71"/>
      <c r="K1196" s="71"/>
      <c r="L1196" s="71"/>
      <c r="M1196" s="71"/>
      <c r="N1196" s="71"/>
      <c r="O1196" s="71"/>
      <c r="P1196" s="71"/>
      <c r="Q1196" s="71"/>
      <c r="R1196" s="71"/>
      <c r="S1196" s="71"/>
      <c r="T1196" s="71"/>
      <c r="U1196" s="71"/>
      <c r="V1196" s="71"/>
      <c r="W1196" s="71"/>
      <c r="X1196" s="71"/>
      <c r="Y1196" s="71"/>
      <c r="Z1196" s="71"/>
    </row>
    <row r="1197" spans="1:26" ht="15.75" customHeight="1" x14ac:dyDescent="0.3">
      <c r="A1197" s="102"/>
      <c r="B1197" s="102"/>
      <c r="C1197" s="102"/>
      <c r="D1197" s="102"/>
      <c r="E1197" s="71"/>
      <c r="F1197" s="71"/>
      <c r="G1197" s="71"/>
      <c r="H1197" s="71"/>
      <c r="I1197" s="71"/>
      <c r="J1197" s="71"/>
      <c r="K1197" s="71"/>
      <c r="L1197" s="71"/>
      <c r="M1197" s="71"/>
      <c r="N1197" s="71"/>
      <c r="O1197" s="71"/>
      <c r="P1197" s="71"/>
      <c r="Q1197" s="71"/>
      <c r="R1197" s="71"/>
      <c r="S1197" s="71"/>
      <c r="T1197" s="71"/>
      <c r="U1197" s="71"/>
      <c r="V1197" s="71"/>
      <c r="W1197" s="71"/>
      <c r="X1197" s="71"/>
      <c r="Y1197" s="71"/>
      <c r="Z1197" s="71"/>
    </row>
    <row r="1198" spans="1:26" ht="15.75" customHeight="1" x14ac:dyDescent="0.3">
      <c r="A1198" s="102"/>
      <c r="B1198" s="102"/>
      <c r="C1198" s="102"/>
      <c r="D1198" s="102"/>
      <c r="E1198" s="71"/>
      <c r="F1198" s="71"/>
      <c r="G1198" s="71"/>
      <c r="H1198" s="71"/>
      <c r="I1198" s="71"/>
      <c r="J1198" s="71"/>
      <c r="K1198" s="71"/>
      <c r="L1198" s="71"/>
      <c r="M1198" s="71"/>
      <c r="N1198" s="71"/>
      <c r="O1198" s="71"/>
      <c r="P1198" s="71"/>
      <c r="Q1198" s="71"/>
      <c r="R1198" s="71"/>
      <c r="S1198" s="71"/>
      <c r="T1198" s="71"/>
      <c r="U1198" s="71"/>
      <c r="V1198" s="71"/>
      <c r="W1198" s="71"/>
      <c r="X1198" s="71"/>
      <c r="Y1198" s="71"/>
      <c r="Z1198" s="71"/>
    </row>
    <row r="1199" spans="1:26" ht="15.75" customHeight="1" x14ac:dyDescent="0.3">
      <c r="A1199" s="102"/>
      <c r="B1199" s="102"/>
      <c r="C1199" s="102"/>
      <c r="D1199" s="102"/>
      <c r="E1199" s="71"/>
      <c r="F1199" s="71"/>
      <c r="G1199" s="71"/>
      <c r="H1199" s="71"/>
      <c r="I1199" s="71"/>
      <c r="J1199" s="71"/>
      <c r="K1199" s="71"/>
      <c r="L1199" s="71"/>
      <c r="M1199" s="71"/>
      <c r="N1199" s="71"/>
      <c r="O1199" s="71"/>
      <c r="P1199" s="71"/>
      <c r="Q1199" s="71"/>
      <c r="R1199" s="71"/>
      <c r="S1199" s="71"/>
      <c r="T1199" s="71"/>
      <c r="U1199" s="71"/>
      <c r="V1199" s="71"/>
      <c r="W1199" s="71"/>
      <c r="X1199" s="71"/>
      <c r="Y1199" s="71"/>
      <c r="Z1199" s="71"/>
    </row>
    <row r="1200" spans="1:26" ht="15.75" customHeight="1" x14ac:dyDescent="0.3">
      <c r="A1200" s="102"/>
      <c r="B1200" s="102"/>
      <c r="C1200" s="102"/>
      <c r="D1200" s="102"/>
      <c r="E1200" s="71"/>
      <c r="F1200" s="71"/>
      <c r="G1200" s="71"/>
      <c r="H1200" s="71"/>
      <c r="I1200" s="71"/>
      <c r="J1200" s="71"/>
      <c r="K1200" s="71"/>
      <c r="L1200" s="71"/>
      <c r="M1200" s="71"/>
      <c r="N1200" s="71"/>
      <c r="O1200" s="71"/>
      <c r="P1200" s="71"/>
      <c r="Q1200" s="71"/>
      <c r="R1200" s="71"/>
      <c r="S1200" s="71"/>
      <c r="T1200" s="71"/>
      <c r="U1200" s="71"/>
      <c r="V1200" s="71"/>
      <c r="W1200" s="71"/>
      <c r="X1200" s="71"/>
      <c r="Y1200" s="71"/>
      <c r="Z1200" s="71"/>
    </row>
    <row r="1201" spans="1:26" ht="15.75" customHeight="1" x14ac:dyDescent="0.3">
      <c r="A1201" s="102"/>
      <c r="B1201" s="102"/>
      <c r="C1201" s="102"/>
      <c r="D1201" s="102"/>
      <c r="E1201" s="71"/>
      <c r="F1201" s="71"/>
      <c r="G1201" s="71"/>
      <c r="H1201" s="71"/>
      <c r="I1201" s="71"/>
      <c r="J1201" s="71"/>
      <c r="K1201" s="71"/>
      <c r="L1201" s="71"/>
      <c r="M1201" s="71"/>
      <c r="N1201" s="71"/>
      <c r="O1201" s="71"/>
      <c r="P1201" s="71"/>
      <c r="Q1201" s="71"/>
      <c r="R1201" s="71"/>
      <c r="S1201" s="71"/>
      <c r="T1201" s="71"/>
      <c r="U1201" s="71"/>
      <c r="V1201" s="71"/>
      <c r="W1201" s="71"/>
      <c r="X1201" s="71"/>
      <c r="Y1201" s="71"/>
      <c r="Z1201" s="71"/>
    </row>
    <row r="1202" spans="1:26" ht="15.75" customHeight="1" x14ac:dyDescent="0.3">
      <c r="A1202" s="102"/>
      <c r="B1202" s="102"/>
      <c r="C1202" s="102"/>
      <c r="D1202" s="102"/>
      <c r="E1202" s="71"/>
      <c r="F1202" s="71"/>
      <c r="G1202" s="71"/>
      <c r="H1202" s="71"/>
      <c r="I1202" s="71"/>
      <c r="J1202" s="71"/>
      <c r="K1202" s="71"/>
      <c r="L1202" s="71"/>
      <c r="M1202" s="71"/>
      <c r="N1202" s="71"/>
      <c r="O1202" s="71"/>
      <c r="P1202" s="71"/>
      <c r="Q1202" s="71"/>
      <c r="R1202" s="71"/>
      <c r="S1202" s="71"/>
      <c r="T1202" s="71"/>
      <c r="U1202" s="71"/>
      <c r="V1202" s="71"/>
      <c r="W1202" s="71"/>
      <c r="X1202" s="71"/>
      <c r="Y1202" s="71"/>
      <c r="Z1202" s="71"/>
    </row>
    <row r="1203" spans="1:26" ht="15.75" customHeight="1" x14ac:dyDescent="0.3">
      <c r="A1203" s="102"/>
      <c r="B1203" s="102"/>
      <c r="C1203" s="102"/>
      <c r="D1203" s="102"/>
      <c r="E1203" s="71"/>
      <c r="F1203" s="71"/>
      <c r="G1203" s="71"/>
      <c r="H1203" s="71"/>
      <c r="I1203" s="71"/>
      <c r="J1203" s="71"/>
      <c r="K1203" s="71"/>
      <c r="L1203" s="71"/>
      <c r="M1203" s="71"/>
      <c r="N1203" s="71"/>
      <c r="O1203" s="71"/>
      <c r="P1203" s="71"/>
      <c r="Q1203" s="71"/>
      <c r="R1203" s="71"/>
      <c r="S1203" s="71"/>
      <c r="T1203" s="71"/>
      <c r="U1203" s="71"/>
      <c r="V1203" s="71"/>
      <c r="W1203" s="71"/>
      <c r="X1203" s="71"/>
      <c r="Y1203" s="71"/>
      <c r="Z1203" s="71"/>
    </row>
    <row r="1204" spans="1:26" ht="15.75" customHeight="1" x14ac:dyDescent="0.3">
      <c r="A1204" s="102"/>
      <c r="B1204" s="102"/>
      <c r="C1204" s="102"/>
      <c r="D1204" s="102"/>
      <c r="E1204" s="71"/>
      <c r="F1204" s="71"/>
      <c r="G1204" s="71"/>
      <c r="H1204" s="71"/>
      <c r="I1204" s="71"/>
      <c r="J1204" s="71"/>
      <c r="K1204" s="71"/>
      <c r="L1204" s="71"/>
      <c r="M1204" s="71"/>
      <c r="N1204" s="71"/>
      <c r="O1204" s="71"/>
      <c r="P1204" s="71"/>
      <c r="Q1204" s="71"/>
      <c r="R1204" s="71"/>
      <c r="S1204" s="71"/>
      <c r="T1204" s="71"/>
      <c r="U1204" s="71"/>
      <c r="V1204" s="71"/>
      <c r="W1204" s="71"/>
      <c r="X1204" s="71"/>
      <c r="Y1204" s="71"/>
      <c r="Z1204" s="71"/>
    </row>
    <row r="1205" spans="1:26" ht="15.75" customHeight="1" x14ac:dyDescent="0.3">
      <c r="A1205" s="102"/>
      <c r="B1205" s="102"/>
      <c r="C1205" s="102"/>
      <c r="D1205" s="102"/>
      <c r="E1205" s="71"/>
      <c r="F1205" s="71"/>
      <c r="G1205" s="71"/>
      <c r="H1205" s="71"/>
      <c r="I1205" s="71"/>
      <c r="J1205" s="71"/>
      <c r="K1205" s="71"/>
      <c r="L1205" s="71"/>
      <c r="M1205" s="71"/>
      <c r="N1205" s="71"/>
      <c r="O1205" s="71"/>
      <c r="P1205" s="71"/>
      <c r="Q1205" s="71"/>
      <c r="R1205" s="71"/>
      <c r="S1205" s="71"/>
      <c r="T1205" s="71"/>
      <c r="U1205" s="71"/>
      <c r="V1205" s="71"/>
      <c r="W1205" s="71"/>
      <c r="X1205" s="71"/>
      <c r="Y1205" s="71"/>
      <c r="Z1205" s="71"/>
    </row>
    <row r="1206" spans="1:26" ht="15.75" customHeight="1" x14ac:dyDescent="0.3">
      <c r="A1206" s="102"/>
      <c r="B1206" s="102"/>
      <c r="C1206" s="102"/>
      <c r="D1206" s="102"/>
      <c r="E1206" s="71"/>
      <c r="F1206" s="71"/>
      <c r="G1206" s="71"/>
      <c r="H1206" s="71"/>
      <c r="I1206" s="71"/>
      <c r="J1206" s="71"/>
      <c r="K1206" s="71"/>
      <c r="L1206" s="71"/>
      <c r="M1206" s="71"/>
      <c r="N1206" s="71"/>
      <c r="O1206" s="71"/>
      <c r="P1206" s="71"/>
      <c r="Q1206" s="71"/>
      <c r="R1206" s="71"/>
      <c r="S1206" s="71"/>
      <c r="T1206" s="71"/>
      <c r="U1206" s="71"/>
      <c r="V1206" s="71"/>
      <c r="W1206" s="71"/>
      <c r="X1206" s="71"/>
      <c r="Y1206" s="71"/>
      <c r="Z1206" s="71"/>
    </row>
    <row r="1207" spans="1:26" ht="15.75" customHeight="1" x14ac:dyDescent="0.3">
      <c r="A1207" s="102"/>
      <c r="B1207" s="102"/>
      <c r="C1207" s="102"/>
      <c r="D1207" s="102"/>
      <c r="E1207" s="71"/>
      <c r="F1207" s="71"/>
      <c r="G1207" s="71"/>
      <c r="H1207" s="71"/>
      <c r="I1207" s="71"/>
      <c r="J1207" s="71"/>
      <c r="K1207" s="71"/>
      <c r="L1207" s="71"/>
      <c r="M1207" s="71"/>
      <c r="N1207" s="71"/>
      <c r="O1207" s="71"/>
      <c r="P1207" s="71"/>
      <c r="Q1207" s="71"/>
      <c r="R1207" s="71"/>
      <c r="S1207" s="71"/>
      <c r="T1207" s="71"/>
      <c r="U1207" s="71"/>
      <c r="V1207" s="71"/>
      <c r="W1207" s="71"/>
      <c r="X1207" s="71"/>
      <c r="Y1207" s="71"/>
      <c r="Z1207" s="71"/>
    </row>
    <row r="1208" spans="1:26" ht="15.75" customHeight="1" x14ac:dyDescent="0.3">
      <c r="A1208" s="102"/>
      <c r="B1208" s="102"/>
      <c r="C1208" s="102"/>
      <c r="D1208" s="102"/>
      <c r="E1208" s="71"/>
      <c r="F1208" s="71"/>
      <c r="G1208" s="71"/>
      <c r="H1208" s="71"/>
      <c r="I1208" s="71"/>
      <c r="J1208" s="71"/>
      <c r="K1208" s="71"/>
      <c r="L1208" s="71"/>
      <c r="M1208" s="71"/>
      <c r="N1208" s="71"/>
      <c r="O1208" s="71"/>
      <c r="P1208" s="71"/>
      <c r="Q1208" s="71"/>
      <c r="R1208" s="71"/>
      <c r="S1208" s="71"/>
      <c r="T1208" s="71"/>
      <c r="U1208" s="71"/>
      <c r="V1208" s="71"/>
      <c r="W1208" s="71"/>
      <c r="X1208" s="71"/>
      <c r="Y1208" s="71"/>
      <c r="Z1208" s="71"/>
    </row>
    <row r="1209" spans="1:26" ht="15.75" customHeight="1" x14ac:dyDescent="0.3">
      <c r="A1209" s="102"/>
      <c r="B1209" s="102"/>
      <c r="C1209" s="102"/>
      <c r="D1209" s="102"/>
      <c r="E1209" s="71"/>
      <c r="F1209" s="71"/>
      <c r="G1209" s="71"/>
      <c r="H1209" s="71"/>
      <c r="I1209" s="71"/>
      <c r="J1209" s="71"/>
      <c r="K1209" s="71"/>
      <c r="L1209" s="71"/>
      <c r="M1209" s="71"/>
      <c r="N1209" s="71"/>
      <c r="O1209" s="71"/>
      <c r="P1209" s="71"/>
      <c r="Q1209" s="71"/>
      <c r="R1209" s="71"/>
      <c r="S1209" s="71"/>
      <c r="T1209" s="71"/>
      <c r="U1209" s="71"/>
      <c r="V1209" s="71"/>
      <c r="W1209" s="71"/>
      <c r="X1209" s="71"/>
      <c r="Y1209" s="71"/>
      <c r="Z1209" s="71"/>
    </row>
    <row r="1210" spans="1:26" ht="15.75" customHeight="1" x14ac:dyDescent="0.3">
      <c r="A1210" s="102"/>
      <c r="B1210" s="102"/>
      <c r="C1210" s="102"/>
      <c r="D1210" s="102"/>
      <c r="E1210" s="71"/>
      <c r="F1210" s="71"/>
      <c r="G1210" s="71"/>
      <c r="H1210" s="71"/>
      <c r="I1210" s="71"/>
      <c r="J1210" s="71"/>
      <c r="K1210" s="71"/>
      <c r="L1210" s="71"/>
      <c r="M1210" s="71"/>
      <c r="N1210" s="71"/>
      <c r="O1210" s="71"/>
      <c r="P1210" s="71"/>
      <c r="Q1210" s="71"/>
      <c r="R1210" s="71"/>
      <c r="S1210" s="71"/>
      <c r="T1210" s="71"/>
      <c r="U1210" s="71"/>
      <c r="V1210" s="71"/>
      <c r="W1210" s="71"/>
      <c r="X1210" s="71"/>
      <c r="Y1210" s="71"/>
      <c r="Z1210" s="71"/>
    </row>
    <row r="1211" spans="1:26" ht="15.75" customHeight="1" x14ac:dyDescent="0.3">
      <c r="A1211" s="102"/>
      <c r="B1211" s="102"/>
      <c r="C1211" s="102"/>
      <c r="D1211" s="102"/>
      <c r="E1211" s="71"/>
      <c r="F1211" s="71"/>
      <c r="G1211" s="71"/>
      <c r="H1211" s="71"/>
      <c r="I1211" s="71"/>
      <c r="J1211" s="71"/>
      <c r="K1211" s="71"/>
      <c r="L1211" s="71"/>
      <c r="M1211" s="71"/>
      <c r="N1211" s="71"/>
      <c r="O1211" s="71"/>
      <c r="P1211" s="71"/>
      <c r="Q1211" s="71"/>
      <c r="R1211" s="71"/>
      <c r="S1211" s="71"/>
      <c r="T1211" s="71"/>
      <c r="U1211" s="71"/>
      <c r="V1211" s="71"/>
      <c r="W1211" s="71"/>
      <c r="X1211" s="71"/>
      <c r="Y1211" s="71"/>
      <c r="Z1211" s="71"/>
    </row>
    <row r="1212" spans="1:26" ht="15.75" customHeight="1" x14ac:dyDescent="0.3">
      <c r="A1212" s="102"/>
      <c r="B1212" s="102"/>
      <c r="C1212" s="102"/>
      <c r="D1212" s="102"/>
      <c r="E1212" s="71"/>
      <c r="F1212" s="71"/>
      <c r="G1212" s="71"/>
      <c r="H1212" s="71"/>
      <c r="I1212" s="71"/>
      <c r="J1212" s="71"/>
      <c r="K1212" s="71"/>
      <c r="L1212" s="71"/>
      <c r="M1212" s="71"/>
      <c r="N1212" s="71"/>
      <c r="O1212" s="71"/>
      <c r="P1212" s="71"/>
      <c r="Q1212" s="71"/>
      <c r="R1212" s="71"/>
      <c r="S1212" s="71"/>
      <c r="T1212" s="71"/>
      <c r="U1212" s="71"/>
      <c r="V1212" s="71"/>
      <c r="W1212" s="71"/>
      <c r="X1212" s="71"/>
      <c r="Y1212" s="71"/>
      <c r="Z1212" s="71"/>
    </row>
    <row r="1213" spans="1:26" ht="15.75" customHeight="1" x14ac:dyDescent="0.3">
      <c r="A1213" s="102"/>
      <c r="B1213" s="102"/>
      <c r="C1213" s="102"/>
      <c r="D1213" s="102"/>
      <c r="E1213" s="71"/>
      <c r="F1213" s="71"/>
      <c r="G1213" s="71"/>
      <c r="H1213" s="71"/>
      <c r="I1213" s="71"/>
      <c r="J1213" s="71"/>
      <c r="K1213" s="71"/>
      <c r="L1213" s="71"/>
      <c r="M1213" s="71"/>
      <c r="N1213" s="71"/>
      <c r="O1213" s="71"/>
      <c r="P1213" s="71"/>
      <c r="Q1213" s="71"/>
      <c r="R1213" s="71"/>
      <c r="S1213" s="71"/>
      <c r="T1213" s="71"/>
      <c r="U1213" s="71"/>
      <c r="V1213" s="71"/>
      <c r="W1213" s="71"/>
      <c r="X1213" s="71"/>
      <c r="Y1213" s="71"/>
      <c r="Z1213" s="71"/>
    </row>
    <row r="1214" spans="1:26" ht="15.75" customHeight="1" x14ac:dyDescent="0.3">
      <c r="A1214" s="102"/>
      <c r="B1214" s="102"/>
      <c r="C1214" s="102"/>
      <c r="D1214" s="102"/>
      <c r="E1214" s="71"/>
      <c r="F1214" s="71"/>
      <c r="G1214" s="71"/>
      <c r="H1214" s="71"/>
      <c r="I1214" s="71"/>
      <c r="J1214" s="71"/>
      <c r="K1214" s="71"/>
      <c r="L1214" s="71"/>
      <c r="M1214" s="71"/>
      <c r="N1214" s="71"/>
      <c r="O1214" s="71"/>
      <c r="P1214" s="71"/>
      <c r="Q1214" s="71"/>
      <c r="R1214" s="71"/>
      <c r="S1214" s="71"/>
      <c r="T1214" s="71"/>
      <c r="U1214" s="71"/>
      <c r="V1214" s="71"/>
      <c r="W1214" s="71"/>
      <c r="X1214" s="71"/>
      <c r="Y1214" s="71"/>
      <c r="Z1214" s="71"/>
    </row>
    <row r="1215" spans="1:26" ht="15.75" customHeight="1" x14ac:dyDescent="0.3">
      <c r="A1215" s="102"/>
      <c r="B1215" s="102"/>
      <c r="C1215" s="102"/>
      <c r="D1215" s="102"/>
      <c r="E1215" s="71"/>
      <c r="F1215" s="71"/>
      <c r="G1215" s="71"/>
      <c r="H1215" s="71"/>
      <c r="I1215" s="71"/>
      <c r="J1215" s="71"/>
      <c r="K1215" s="71"/>
      <c r="L1215" s="71"/>
      <c r="M1215" s="71"/>
      <c r="N1215" s="71"/>
      <c r="O1215" s="71"/>
      <c r="P1215" s="71"/>
      <c r="Q1215" s="71"/>
      <c r="R1215" s="71"/>
      <c r="S1215" s="71"/>
      <c r="T1215" s="71"/>
      <c r="U1215" s="71"/>
      <c r="V1215" s="71"/>
      <c r="W1215" s="71"/>
      <c r="X1215" s="71"/>
      <c r="Y1215" s="71"/>
      <c r="Z1215" s="71"/>
    </row>
    <row r="1216" spans="1:26" ht="15.75" customHeight="1" x14ac:dyDescent="0.3">
      <c r="A1216" s="102"/>
      <c r="B1216" s="102"/>
      <c r="C1216" s="102"/>
      <c r="D1216" s="102"/>
      <c r="E1216" s="71"/>
      <c r="F1216" s="71"/>
      <c r="G1216" s="71"/>
      <c r="H1216" s="71"/>
      <c r="I1216" s="71"/>
      <c r="J1216" s="71"/>
      <c r="K1216" s="71"/>
      <c r="L1216" s="71"/>
      <c r="M1216" s="71"/>
      <c r="N1216" s="71"/>
      <c r="O1216" s="71"/>
      <c r="P1216" s="71"/>
      <c r="Q1216" s="71"/>
      <c r="R1216" s="71"/>
      <c r="S1216" s="71"/>
      <c r="T1216" s="71"/>
      <c r="U1216" s="71"/>
      <c r="V1216" s="71"/>
      <c r="W1216" s="71"/>
      <c r="X1216" s="71"/>
      <c r="Y1216" s="71"/>
      <c r="Z1216" s="71"/>
    </row>
    <row r="1217" spans="1:26" ht="15.75" customHeight="1" x14ac:dyDescent="0.3">
      <c r="A1217" s="102"/>
      <c r="B1217" s="102"/>
      <c r="C1217" s="102"/>
      <c r="D1217" s="102"/>
      <c r="E1217" s="71"/>
      <c r="F1217" s="71"/>
      <c r="G1217" s="71"/>
      <c r="H1217" s="71"/>
      <c r="I1217" s="71"/>
      <c r="J1217" s="71"/>
      <c r="K1217" s="71"/>
      <c r="L1217" s="71"/>
      <c r="M1217" s="71"/>
      <c r="N1217" s="71"/>
      <c r="O1217" s="71"/>
      <c r="P1217" s="71"/>
      <c r="Q1217" s="71"/>
      <c r="R1217" s="71"/>
      <c r="S1217" s="71"/>
      <c r="T1217" s="71"/>
      <c r="U1217" s="71"/>
      <c r="V1217" s="71"/>
      <c r="W1217" s="71"/>
      <c r="X1217" s="71"/>
      <c r="Y1217" s="71"/>
      <c r="Z1217" s="71"/>
    </row>
    <row r="1218" spans="1:26" ht="15.75" customHeight="1" x14ac:dyDescent="0.3">
      <c r="A1218" s="102"/>
      <c r="B1218" s="102"/>
      <c r="C1218" s="102"/>
      <c r="D1218" s="102"/>
      <c r="E1218" s="71"/>
      <c r="F1218" s="71"/>
      <c r="G1218" s="71"/>
      <c r="H1218" s="71"/>
      <c r="I1218" s="71"/>
      <c r="J1218" s="71"/>
      <c r="K1218" s="71"/>
      <c r="L1218" s="71"/>
      <c r="M1218" s="71"/>
      <c r="N1218" s="71"/>
      <c r="O1218" s="71"/>
      <c r="P1218" s="71"/>
      <c r="Q1218" s="71"/>
      <c r="R1218" s="71"/>
      <c r="S1218" s="71"/>
      <c r="T1218" s="71"/>
      <c r="U1218" s="71"/>
      <c r="V1218" s="71"/>
      <c r="W1218" s="71"/>
      <c r="X1218" s="71"/>
      <c r="Y1218" s="71"/>
      <c r="Z1218" s="71"/>
    </row>
    <row r="1219" spans="1:26" ht="15.75" customHeight="1" x14ac:dyDescent="0.3">
      <c r="A1219" s="102"/>
      <c r="B1219" s="102"/>
      <c r="C1219" s="102"/>
      <c r="D1219" s="102"/>
      <c r="E1219" s="71"/>
      <c r="F1219" s="71"/>
      <c r="G1219" s="71"/>
      <c r="H1219" s="71"/>
      <c r="I1219" s="71"/>
      <c r="J1219" s="71"/>
      <c r="K1219" s="71"/>
      <c r="L1219" s="71"/>
      <c r="M1219" s="71"/>
      <c r="N1219" s="71"/>
      <c r="O1219" s="71"/>
      <c r="P1219" s="71"/>
      <c r="Q1219" s="71"/>
      <c r="R1219" s="71"/>
      <c r="S1219" s="71"/>
      <c r="T1219" s="71"/>
      <c r="U1219" s="71"/>
      <c r="V1219" s="71"/>
      <c r="W1219" s="71"/>
      <c r="X1219" s="71"/>
      <c r="Y1219" s="71"/>
      <c r="Z1219" s="71"/>
    </row>
    <row r="1220" spans="1:26" ht="15.75" customHeight="1" x14ac:dyDescent="0.3">
      <c r="A1220" s="102"/>
      <c r="B1220" s="102"/>
      <c r="C1220" s="102"/>
      <c r="D1220" s="102"/>
      <c r="E1220" s="71"/>
      <c r="F1220" s="71"/>
      <c r="G1220" s="71"/>
      <c r="H1220" s="71"/>
      <c r="I1220" s="71"/>
      <c r="J1220" s="71"/>
      <c r="K1220" s="71"/>
      <c r="L1220" s="71"/>
      <c r="M1220" s="71"/>
      <c r="N1220" s="71"/>
      <c r="O1220" s="71"/>
      <c r="P1220" s="71"/>
      <c r="Q1220" s="71"/>
      <c r="R1220" s="71"/>
      <c r="S1220" s="71"/>
      <c r="T1220" s="71"/>
      <c r="U1220" s="71"/>
      <c r="V1220" s="71"/>
      <c r="W1220" s="71"/>
      <c r="X1220" s="71"/>
      <c r="Y1220" s="71"/>
      <c r="Z1220" s="71"/>
    </row>
    <row r="1221" spans="1:26" ht="15.75" customHeight="1" x14ac:dyDescent="0.3">
      <c r="A1221" s="102"/>
      <c r="B1221" s="102"/>
      <c r="C1221" s="102"/>
      <c r="D1221" s="102"/>
      <c r="E1221" s="71"/>
      <c r="F1221" s="71"/>
      <c r="G1221" s="71"/>
      <c r="H1221" s="71"/>
      <c r="I1221" s="71"/>
      <c r="J1221" s="71"/>
      <c r="K1221" s="71"/>
      <c r="L1221" s="71"/>
      <c r="M1221" s="71"/>
      <c r="N1221" s="71"/>
      <c r="O1221" s="71"/>
      <c r="P1221" s="71"/>
      <c r="Q1221" s="71"/>
      <c r="R1221" s="71"/>
      <c r="S1221" s="71"/>
      <c r="T1221" s="71"/>
      <c r="U1221" s="71"/>
      <c r="V1221" s="71"/>
      <c r="W1221" s="71"/>
      <c r="X1221" s="71"/>
      <c r="Y1221" s="71"/>
      <c r="Z1221" s="71"/>
    </row>
    <row r="1222" spans="1:26" ht="15.75" customHeight="1" x14ac:dyDescent="0.3">
      <c r="A1222" s="102"/>
      <c r="B1222" s="102"/>
      <c r="C1222" s="102"/>
      <c r="D1222" s="102"/>
      <c r="E1222" s="71"/>
      <c r="F1222" s="71"/>
      <c r="G1222" s="71"/>
      <c r="H1222" s="71"/>
      <c r="I1222" s="71"/>
      <c r="J1222" s="71"/>
      <c r="K1222" s="71"/>
      <c r="L1222" s="71"/>
      <c r="M1222" s="71"/>
      <c r="N1222" s="71"/>
      <c r="O1222" s="71"/>
      <c r="P1222" s="71"/>
      <c r="Q1222" s="71"/>
      <c r="R1222" s="71"/>
      <c r="S1222" s="71"/>
      <c r="T1222" s="71"/>
      <c r="U1222" s="71"/>
      <c r="V1222" s="71"/>
      <c r="W1222" s="71"/>
      <c r="X1222" s="71"/>
      <c r="Y1222" s="71"/>
      <c r="Z1222" s="71"/>
    </row>
    <row r="1223" spans="1:26" ht="15.75" customHeight="1" x14ac:dyDescent="0.3">
      <c r="A1223" s="102"/>
      <c r="B1223" s="102"/>
      <c r="C1223" s="102"/>
      <c r="D1223" s="102"/>
      <c r="E1223" s="71"/>
      <c r="F1223" s="71"/>
      <c r="G1223" s="71"/>
      <c r="H1223" s="71"/>
      <c r="I1223" s="71"/>
      <c r="J1223" s="71"/>
      <c r="K1223" s="71"/>
      <c r="L1223" s="71"/>
      <c r="M1223" s="71"/>
      <c r="N1223" s="71"/>
      <c r="O1223" s="71"/>
      <c r="P1223" s="71"/>
      <c r="Q1223" s="71"/>
      <c r="R1223" s="71"/>
      <c r="S1223" s="71"/>
      <c r="T1223" s="71"/>
      <c r="U1223" s="71"/>
      <c r="V1223" s="71"/>
      <c r="W1223" s="71"/>
      <c r="X1223" s="71"/>
      <c r="Y1223" s="71"/>
      <c r="Z1223" s="71"/>
    </row>
    <row r="1224" spans="1:26" ht="15.75" customHeight="1" x14ac:dyDescent="0.3">
      <c r="A1224" s="102"/>
      <c r="B1224" s="102"/>
      <c r="C1224" s="102"/>
      <c r="D1224" s="102"/>
      <c r="E1224" s="71"/>
      <c r="F1224" s="71"/>
      <c r="G1224" s="71"/>
      <c r="H1224" s="71"/>
      <c r="I1224" s="71"/>
      <c r="J1224" s="71"/>
      <c r="K1224" s="71"/>
      <c r="L1224" s="71"/>
      <c r="M1224" s="71"/>
      <c r="N1224" s="71"/>
      <c r="O1224" s="71"/>
      <c r="P1224" s="71"/>
      <c r="Q1224" s="71"/>
      <c r="R1224" s="71"/>
      <c r="S1224" s="71"/>
      <c r="T1224" s="71"/>
      <c r="U1224" s="71"/>
      <c r="V1224" s="71"/>
      <c r="W1224" s="71"/>
      <c r="X1224" s="71"/>
      <c r="Y1224" s="71"/>
      <c r="Z1224" s="71"/>
    </row>
    <row r="1225" spans="1:26" ht="15.75" customHeight="1" x14ac:dyDescent="0.3">
      <c r="A1225" s="102"/>
      <c r="B1225" s="102"/>
      <c r="C1225" s="102"/>
      <c r="D1225" s="102"/>
      <c r="E1225" s="71"/>
      <c r="F1225" s="71"/>
      <c r="G1225" s="71"/>
      <c r="H1225" s="71"/>
      <c r="I1225" s="71"/>
      <c r="J1225" s="71"/>
      <c r="K1225" s="71"/>
      <c r="L1225" s="71"/>
      <c r="M1225" s="71"/>
      <c r="N1225" s="71"/>
      <c r="O1225" s="71"/>
      <c r="P1225" s="71"/>
      <c r="Q1225" s="71"/>
      <c r="R1225" s="71"/>
      <c r="S1225" s="71"/>
      <c r="T1225" s="71"/>
      <c r="U1225" s="71"/>
      <c r="V1225" s="71"/>
      <c r="W1225" s="71"/>
      <c r="X1225" s="71"/>
      <c r="Y1225" s="71"/>
      <c r="Z1225" s="71"/>
    </row>
    <row r="1226" spans="1:26" ht="15.75" customHeight="1" x14ac:dyDescent="0.3">
      <c r="A1226" s="102"/>
      <c r="B1226" s="102"/>
      <c r="C1226" s="102"/>
      <c r="D1226" s="102"/>
      <c r="E1226" s="71"/>
      <c r="F1226" s="71"/>
      <c r="G1226" s="71"/>
      <c r="H1226" s="71"/>
      <c r="I1226" s="71"/>
      <c r="J1226" s="71"/>
      <c r="K1226" s="71"/>
      <c r="L1226" s="71"/>
      <c r="M1226" s="71"/>
      <c r="N1226" s="71"/>
      <c r="O1226" s="71"/>
      <c r="P1226" s="71"/>
      <c r="Q1226" s="71"/>
      <c r="R1226" s="71"/>
      <c r="S1226" s="71"/>
      <c r="T1226" s="71"/>
      <c r="U1226" s="71"/>
      <c r="V1226" s="71"/>
      <c r="W1226" s="71"/>
      <c r="X1226" s="71"/>
      <c r="Y1226" s="71"/>
      <c r="Z1226" s="71"/>
    </row>
    <row r="1227" spans="1:26" ht="15.75" customHeight="1" x14ac:dyDescent="0.3">
      <c r="A1227" s="102"/>
      <c r="B1227" s="102"/>
      <c r="C1227" s="102"/>
      <c r="D1227" s="102"/>
      <c r="E1227" s="71"/>
      <c r="F1227" s="71"/>
      <c r="G1227" s="71"/>
      <c r="H1227" s="71"/>
      <c r="I1227" s="71"/>
      <c r="J1227" s="71"/>
      <c r="K1227" s="71"/>
      <c r="L1227" s="71"/>
      <c r="M1227" s="71"/>
      <c r="N1227" s="71"/>
      <c r="O1227" s="71"/>
      <c r="P1227" s="71"/>
      <c r="Q1227" s="71"/>
      <c r="R1227" s="71"/>
      <c r="S1227" s="71"/>
      <c r="T1227" s="71"/>
      <c r="U1227" s="71"/>
      <c r="V1227" s="71"/>
      <c r="W1227" s="71"/>
      <c r="X1227" s="71"/>
      <c r="Y1227" s="71"/>
      <c r="Z1227" s="71"/>
    </row>
    <row r="1228" spans="1:26" ht="15.75" customHeight="1" x14ac:dyDescent="0.3">
      <c r="A1228" s="102"/>
      <c r="B1228" s="102"/>
      <c r="C1228" s="102"/>
      <c r="D1228" s="102"/>
      <c r="E1228" s="71"/>
      <c r="F1228" s="71"/>
      <c r="G1228" s="71"/>
      <c r="H1228" s="71"/>
      <c r="I1228" s="71"/>
      <c r="J1228" s="71"/>
      <c r="K1228" s="71"/>
      <c r="L1228" s="71"/>
      <c r="M1228" s="71"/>
      <c r="N1228" s="71"/>
      <c r="O1228" s="71"/>
      <c r="P1228" s="71"/>
      <c r="Q1228" s="71"/>
      <c r="R1228" s="71"/>
      <c r="S1228" s="71"/>
      <c r="T1228" s="71"/>
      <c r="U1228" s="71"/>
      <c r="V1228" s="71"/>
      <c r="W1228" s="71"/>
      <c r="X1228" s="71"/>
      <c r="Y1228" s="71"/>
      <c r="Z1228" s="71"/>
    </row>
    <row r="1229" spans="1:26" ht="15.75" customHeight="1" x14ac:dyDescent="0.3">
      <c r="A1229" s="102"/>
      <c r="B1229" s="102"/>
      <c r="C1229" s="102"/>
      <c r="D1229" s="102"/>
      <c r="E1229" s="71"/>
      <c r="F1229" s="71"/>
      <c r="G1229" s="71"/>
      <c r="H1229" s="71"/>
      <c r="I1229" s="71"/>
      <c r="J1229" s="71"/>
      <c r="K1229" s="71"/>
      <c r="L1229" s="71"/>
      <c r="M1229" s="71"/>
      <c r="N1229" s="71"/>
      <c r="O1229" s="71"/>
      <c r="P1229" s="71"/>
      <c r="Q1229" s="71"/>
      <c r="R1229" s="71"/>
      <c r="S1229" s="71"/>
      <c r="T1229" s="71"/>
      <c r="U1229" s="71"/>
      <c r="V1229" s="71"/>
      <c r="W1229" s="71"/>
      <c r="X1229" s="71"/>
      <c r="Y1229" s="71"/>
      <c r="Z1229" s="71"/>
    </row>
    <row r="1230" spans="1:26" ht="15.75" customHeight="1" x14ac:dyDescent="0.3">
      <c r="A1230" s="102"/>
      <c r="B1230" s="102"/>
      <c r="C1230" s="102"/>
      <c r="D1230" s="102"/>
      <c r="E1230" s="71"/>
      <c r="F1230" s="71"/>
      <c r="G1230" s="71"/>
      <c r="H1230" s="71"/>
      <c r="I1230" s="71"/>
      <c r="J1230" s="71"/>
      <c r="K1230" s="71"/>
      <c r="L1230" s="71"/>
      <c r="M1230" s="71"/>
      <c r="N1230" s="71"/>
      <c r="O1230" s="71"/>
      <c r="P1230" s="71"/>
      <c r="Q1230" s="71"/>
      <c r="R1230" s="71"/>
      <c r="S1230" s="71"/>
      <c r="T1230" s="71"/>
      <c r="U1230" s="71"/>
      <c r="V1230" s="71"/>
      <c r="W1230" s="71"/>
      <c r="X1230" s="71"/>
      <c r="Y1230" s="71"/>
      <c r="Z1230" s="71"/>
    </row>
    <row r="1231" spans="1:26" ht="15.75" customHeight="1" x14ac:dyDescent="0.3">
      <c r="A1231" s="102"/>
      <c r="B1231" s="102"/>
      <c r="C1231" s="102"/>
      <c r="D1231" s="102"/>
      <c r="E1231" s="71"/>
      <c r="F1231" s="71"/>
      <c r="G1231" s="71"/>
      <c r="H1231" s="71"/>
      <c r="I1231" s="71"/>
      <c r="J1231" s="71"/>
      <c r="K1231" s="71"/>
      <c r="L1231" s="71"/>
      <c r="M1231" s="71"/>
      <c r="N1231" s="71"/>
      <c r="O1231" s="71"/>
      <c r="P1231" s="71"/>
      <c r="Q1231" s="71"/>
      <c r="R1231" s="71"/>
      <c r="S1231" s="71"/>
      <c r="T1231" s="71"/>
      <c r="U1231" s="71"/>
      <c r="V1231" s="71"/>
      <c r="W1231" s="71"/>
      <c r="X1231" s="71"/>
      <c r="Y1231" s="71"/>
      <c r="Z1231" s="71"/>
    </row>
    <row r="1232" spans="1:26" ht="15.75" customHeight="1" x14ac:dyDescent="0.3">
      <c r="A1232" s="102"/>
      <c r="B1232" s="102"/>
      <c r="C1232" s="102"/>
      <c r="D1232" s="102"/>
      <c r="E1232" s="71"/>
      <c r="F1232" s="71"/>
      <c r="G1232" s="71"/>
      <c r="H1232" s="71"/>
      <c r="I1232" s="71"/>
      <c r="J1232" s="71"/>
      <c r="K1232" s="71"/>
      <c r="L1232" s="71"/>
      <c r="M1232" s="71"/>
      <c r="N1232" s="71"/>
      <c r="O1232" s="71"/>
      <c r="P1232" s="71"/>
      <c r="Q1232" s="71"/>
      <c r="R1232" s="71"/>
      <c r="S1232" s="71"/>
      <c r="T1232" s="71"/>
      <c r="U1232" s="71"/>
      <c r="V1232" s="71"/>
      <c r="W1232" s="71"/>
      <c r="X1232" s="71"/>
      <c r="Y1232" s="71"/>
      <c r="Z1232" s="71"/>
    </row>
    <row r="1233" spans="1:26" ht="15.75" customHeight="1" x14ac:dyDescent="0.3">
      <c r="A1233" s="102"/>
      <c r="B1233" s="102"/>
      <c r="C1233" s="102"/>
      <c r="D1233" s="102"/>
      <c r="E1233" s="71"/>
      <c r="F1233" s="71"/>
      <c r="G1233" s="71"/>
      <c r="H1233" s="71"/>
      <c r="I1233" s="71"/>
      <c r="J1233" s="71"/>
      <c r="K1233" s="71"/>
      <c r="L1233" s="71"/>
      <c r="M1233" s="71"/>
      <c r="N1233" s="71"/>
      <c r="O1233" s="71"/>
      <c r="P1233" s="71"/>
      <c r="Q1233" s="71"/>
      <c r="R1233" s="71"/>
      <c r="S1233" s="71"/>
      <c r="T1233" s="71"/>
      <c r="U1233" s="71"/>
      <c r="V1233" s="71"/>
      <c r="W1233" s="71"/>
      <c r="X1233" s="71"/>
      <c r="Y1233" s="71"/>
      <c r="Z1233" s="71"/>
    </row>
    <row r="1234" spans="1:26" ht="15.75" customHeight="1" x14ac:dyDescent="0.3">
      <c r="A1234" s="102"/>
      <c r="B1234" s="102"/>
      <c r="C1234" s="102"/>
      <c r="D1234" s="102"/>
      <c r="E1234" s="71"/>
      <c r="F1234" s="71"/>
      <c r="G1234" s="71"/>
      <c r="H1234" s="71"/>
      <c r="I1234" s="71"/>
      <c r="J1234" s="71"/>
      <c r="K1234" s="71"/>
      <c r="L1234" s="71"/>
      <c r="M1234" s="71"/>
      <c r="N1234" s="71"/>
      <c r="O1234" s="71"/>
      <c r="P1234" s="71"/>
      <c r="Q1234" s="71"/>
      <c r="R1234" s="71"/>
      <c r="S1234" s="71"/>
      <c r="T1234" s="71"/>
      <c r="U1234" s="71"/>
      <c r="V1234" s="71"/>
      <c r="W1234" s="71"/>
      <c r="X1234" s="71"/>
      <c r="Y1234" s="71"/>
      <c r="Z1234" s="71"/>
    </row>
    <row r="1235" spans="1:26" ht="15.75" customHeight="1" x14ac:dyDescent="0.3">
      <c r="A1235" s="102"/>
      <c r="B1235" s="102"/>
      <c r="C1235" s="102"/>
      <c r="D1235" s="102"/>
      <c r="E1235" s="71"/>
      <c r="F1235" s="71"/>
      <c r="G1235" s="71"/>
      <c r="H1235" s="71"/>
      <c r="I1235" s="71"/>
      <c r="J1235" s="71"/>
      <c r="K1235" s="71"/>
      <c r="L1235" s="71"/>
      <c r="M1235" s="71"/>
      <c r="N1235" s="71"/>
      <c r="O1235" s="71"/>
      <c r="P1235" s="71"/>
      <c r="Q1235" s="71"/>
      <c r="R1235" s="71"/>
      <c r="S1235" s="71"/>
      <c r="T1235" s="71"/>
      <c r="U1235" s="71"/>
      <c r="V1235" s="71"/>
      <c r="W1235" s="71"/>
      <c r="X1235" s="71"/>
      <c r="Y1235" s="71"/>
      <c r="Z1235" s="71"/>
    </row>
    <row r="1236" spans="1:26" ht="15.75" customHeight="1" x14ac:dyDescent="0.3">
      <c r="A1236" s="102"/>
      <c r="B1236" s="102"/>
      <c r="C1236" s="102"/>
      <c r="D1236" s="102"/>
      <c r="E1236" s="71"/>
      <c r="F1236" s="71"/>
      <c r="G1236" s="71"/>
      <c r="H1236" s="71"/>
      <c r="I1236" s="71"/>
      <c r="J1236" s="71"/>
      <c r="K1236" s="71"/>
      <c r="L1236" s="71"/>
      <c r="M1236" s="71"/>
      <c r="N1236" s="71"/>
      <c r="O1236" s="71"/>
      <c r="P1236" s="71"/>
      <c r="Q1236" s="71"/>
      <c r="R1236" s="71"/>
      <c r="S1236" s="71"/>
      <c r="T1236" s="71"/>
      <c r="U1236" s="71"/>
      <c r="V1236" s="71"/>
      <c r="W1236" s="71"/>
      <c r="X1236" s="71"/>
      <c r="Y1236" s="71"/>
      <c r="Z1236" s="71"/>
    </row>
    <row r="1237" spans="1:26" ht="15.75" customHeight="1" x14ac:dyDescent="0.3">
      <c r="A1237" s="102"/>
      <c r="B1237" s="102"/>
      <c r="C1237" s="102"/>
      <c r="D1237" s="102"/>
      <c r="E1237" s="71"/>
      <c r="F1237" s="71"/>
      <c r="G1237" s="71"/>
      <c r="H1237" s="71"/>
      <c r="I1237" s="71"/>
      <c r="J1237" s="71"/>
      <c r="K1237" s="71"/>
      <c r="L1237" s="71"/>
      <c r="M1237" s="71"/>
      <c r="N1237" s="71"/>
      <c r="O1237" s="71"/>
      <c r="P1237" s="71"/>
      <c r="Q1237" s="71"/>
      <c r="R1237" s="71"/>
      <c r="S1237" s="71"/>
      <c r="T1237" s="71"/>
      <c r="U1237" s="71"/>
      <c r="V1237" s="71"/>
      <c r="W1237" s="71"/>
      <c r="X1237" s="71"/>
      <c r="Y1237" s="71"/>
      <c r="Z1237" s="71"/>
    </row>
    <row r="1238" spans="1:26" ht="15.75" customHeight="1" x14ac:dyDescent="0.3">
      <c r="A1238" s="102"/>
      <c r="B1238" s="102"/>
      <c r="C1238" s="102"/>
      <c r="D1238" s="102"/>
      <c r="E1238" s="71"/>
      <c r="F1238" s="71"/>
      <c r="G1238" s="71"/>
      <c r="H1238" s="71"/>
      <c r="I1238" s="71"/>
      <c r="J1238" s="71"/>
      <c r="K1238" s="71"/>
      <c r="L1238" s="71"/>
      <c r="M1238" s="71"/>
      <c r="N1238" s="71"/>
      <c r="O1238" s="71"/>
      <c r="P1238" s="71"/>
      <c r="Q1238" s="71"/>
      <c r="R1238" s="71"/>
      <c r="S1238" s="71"/>
      <c r="T1238" s="71"/>
      <c r="U1238" s="71"/>
      <c r="V1238" s="71"/>
      <c r="W1238" s="71"/>
      <c r="X1238" s="71"/>
      <c r="Y1238" s="71"/>
      <c r="Z1238" s="71"/>
    </row>
    <row r="1239" spans="1:26" ht="15.75" customHeight="1" x14ac:dyDescent="0.3">
      <c r="A1239" s="102"/>
      <c r="B1239" s="102"/>
      <c r="C1239" s="102"/>
      <c r="D1239" s="102"/>
      <c r="E1239" s="71"/>
      <c r="F1239" s="71"/>
      <c r="G1239" s="71"/>
      <c r="H1239" s="71"/>
      <c r="I1239" s="71"/>
      <c r="J1239" s="71"/>
      <c r="K1239" s="71"/>
      <c r="L1239" s="71"/>
      <c r="M1239" s="71"/>
      <c r="N1239" s="71"/>
      <c r="O1239" s="71"/>
      <c r="P1239" s="71"/>
      <c r="Q1239" s="71"/>
      <c r="R1239" s="71"/>
      <c r="S1239" s="71"/>
      <c r="T1239" s="71"/>
      <c r="U1239" s="71"/>
      <c r="V1239" s="71"/>
      <c r="W1239" s="71"/>
      <c r="X1239" s="71"/>
      <c r="Y1239" s="71"/>
      <c r="Z1239" s="71"/>
    </row>
    <row r="1240" spans="1:26" ht="15.75" customHeight="1" x14ac:dyDescent="0.3">
      <c r="A1240" s="102"/>
      <c r="B1240" s="102"/>
      <c r="C1240" s="102"/>
      <c r="D1240" s="102"/>
      <c r="E1240" s="71"/>
      <c r="F1240" s="71"/>
      <c r="G1240" s="71"/>
      <c r="H1240" s="71"/>
      <c r="I1240" s="71"/>
      <c r="J1240" s="71"/>
      <c r="K1240" s="71"/>
      <c r="L1240" s="71"/>
      <c r="M1240" s="71"/>
      <c r="N1240" s="71"/>
      <c r="O1240" s="71"/>
      <c r="P1240" s="71"/>
      <c r="Q1240" s="71"/>
      <c r="R1240" s="71"/>
      <c r="S1240" s="71"/>
      <c r="T1240" s="71"/>
      <c r="U1240" s="71"/>
      <c r="V1240" s="71"/>
      <c r="W1240" s="71"/>
      <c r="X1240" s="71"/>
      <c r="Y1240" s="71"/>
      <c r="Z1240" s="71"/>
    </row>
    <row r="1241" spans="1:26" ht="15.75" customHeight="1" x14ac:dyDescent="0.3">
      <c r="A1241" s="102"/>
      <c r="B1241" s="102"/>
      <c r="C1241" s="102"/>
      <c r="D1241" s="102"/>
      <c r="E1241" s="71"/>
      <c r="F1241" s="71"/>
      <c r="G1241" s="71"/>
      <c r="H1241" s="71"/>
      <c r="I1241" s="71"/>
      <c r="J1241" s="71"/>
      <c r="K1241" s="71"/>
      <c r="L1241" s="71"/>
      <c r="M1241" s="71"/>
      <c r="N1241" s="71"/>
      <c r="O1241" s="71"/>
      <c r="P1241" s="71"/>
      <c r="Q1241" s="71"/>
      <c r="R1241" s="71"/>
      <c r="S1241" s="71"/>
      <c r="T1241" s="71"/>
      <c r="U1241" s="71"/>
      <c r="V1241" s="71"/>
      <c r="W1241" s="71"/>
      <c r="X1241" s="71"/>
      <c r="Y1241" s="71"/>
      <c r="Z1241" s="71"/>
    </row>
    <row r="1242" spans="1:26" ht="15.75" customHeight="1" x14ac:dyDescent="0.3">
      <c r="A1242" s="102"/>
      <c r="B1242" s="102"/>
      <c r="C1242" s="102"/>
      <c r="D1242" s="102"/>
      <c r="E1242" s="71"/>
      <c r="F1242" s="71"/>
      <c r="G1242" s="71"/>
      <c r="H1242" s="71"/>
      <c r="I1242" s="71"/>
      <c r="J1242" s="71"/>
      <c r="K1242" s="71"/>
      <c r="L1242" s="71"/>
      <c r="M1242" s="71"/>
      <c r="N1242" s="71"/>
      <c r="O1242" s="71"/>
      <c r="P1242" s="71"/>
      <c r="Q1242" s="71"/>
      <c r="R1242" s="71"/>
      <c r="S1242" s="71"/>
      <c r="T1242" s="71"/>
      <c r="U1242" s="71"/>
      <c r="V1242" s="71"/>
      <c r="W1242" s="71"/>
      <c r="X1242" s="71"/>
      <c r="Y1242" s="71"/>
      <c r="Z1242" s="71"/>
    </row>
    <row r="1243" spans="1:26" ht="15.75" customHeight="1" x14ac:dyDescent="0.3">
      <c r="A1243" s="102"/>
      <c r="B1243" s="102"/>
      <c r="C1243" s="102"/>
      <c r="D1243" s="102"/>
      <c r="E1243" s="71"/>
      <c r="F1243" s="71"/>
      <c r="G1243" s="71"/>
      <c r="H1243" s="71"/>
      <c r="I1243" s="71"/>
      <c r="J1243" s="71"/>
      <c r="K1243" s="71"/>
      <c r="L1243" s="71"/>
      <c r="M1243" s="71"/>
      <c r="N1243" s="71"/>
      <c r="O1243" s="71"/>
      <c r="P1243" s="71"/>
      <c r="Q1243" s="71"/>
      <c r="R1243" s="71"/>
      <c r="S1243" s="71"/>
      <c r="T1243" s="71"/>
      <c r="U1243" s="71"/>
      <c r="V1243" s="71"/>
      <c r="W1243" s="71"/>
      <c r="X1243" s="71"/>
      <c r="Y1243" s="71"/>
      <c r="Z1243" s="71"/>
    </row>
    <row r="1244" spans="1:26" ht="15.75" customHeight="1" x14ac:dyDescent="0.3">
      <c r="A1244" s="102"/>
      <c r="B1244" s="102"/>
      <c r="C1244" s="102"/>
      <c r="D1244" s="102"/>
      <c r="E1244" s="71"/>
      <c r="F1244" s="71"/>
      <c r="G1244" s="71"/>
      <c r="H1244" s="71"/>
      <c r="I1244" s="71"/>
      <c r="J1244" s="71"/>
      <c r="K1244" s="71"/>
      <c r="L1244" s="71"/>
      <c r="M1244" s="71"/>
      <c r="N1244" s="71"/>
      <c r="O1244" s="71"/>
      <c r="P1244" s="71"/>
      <c r="Q1244" s="71"/>
      <c r="R1244" s="71"/>
      <c r="S1244" s="71"/>
      <c r="T1244" s="71"/>
      <c r="U1244" s="71"/>
      <c r="V1244" s="71"/>
      <c r="W1244" s="71"/>
      <c r="X1244" s="71"/>
      <c r="Y1244" s="71"/>
      <c r="Z1244" s="71"/>
    </row>
    <row r="1245" spans="1:26" ht="15.75" customHeight="1" x14ac:dyDescent="0.3">
      <c r="A1245" s="102"/>
      <c r="B1245" s="102"/>
      <c r="C1245" s="102"/>
      <c r="D1245" s="102"/>
      <c r="E1245" s="71"/>
      <c r="F1245" s="71"/>
      <c r="G1245" s="71"/>
      <c r="H1245" s="71"/>
      <c r="I1245" s="71"/>
      <c r="J1245" s="71"/>
      <c r="K1245" s="71"/>
      <c r="L1245" s="71"/>
      <c r="M1245" s="71"/>
      <c r="N1245" s="71"/>
      <c r="O1245" s="71"/>
      <c r="P1245" s="71"/>
      <c r="Q1245" s="71"/>
      <c r="R1245" s="71"/>
      <c r="S1245" s="71"/>
      <c r="T1245" s="71"/>
      <c r="U1245" s="71"/>
      <c r="V1245" s="71"/>
      <c r="W1245" s="71"/>
      <c r="X1245" s="71"/>
      <c r="Y1245" s="71"/>
      <c r="Z1245" s="71"/>
    </row>
    <row r="1246" spans="1:26" ht="15.75" customHeight="1" x14ac:dyDescent="0.3">
      <c r="A1246" s="102"/>
      <c r="B1246" s="102"/>
      <c r="C1246" s="102"/>
      <c r="D1246" s="102"/>
      <c r="E1246" s="71"/>
      <c r="F1246" s="71"/>
      <c r="G1246" s="71"/>
      <c r="H1246" s="71"/>
      <c r="I1246" s="71"/>
      <c r="J1246" s="71"/>
      <c r="K1246" s="71"/>
      <c r="L1246" s="71"/>
      <c r="M1246" s="71"/>
      <c r="N1246" s="71"/>
      <c r="O1246" s="71"/>
      <c r="P1246" s="71"/>
      <c r="Q1246" s="71"/>
      <c r="R1246" s="71"/>
      <c r="S1246" s="71"/>
      <c r="T1246" s="71"/>
      <c r="U1246" s="71"/>
      <c r="V1246" s="71"/>
      <c r="W1246" s="71"/>
      <c r="X1246" s="71"/>
      <c r="Y1246" s="71"/>
      <c r="Z1246" s="71"/>
    </row>
    <row r="1247" spans="1:26" ht="15.75" customHeight="1" x14ac:dyDescent="0.3">
      <c r="A1247" s="102"/>
      <c r="B1247" s="102"/>
      <c r="C1247" s="102"/>
      <c r="D1247" s="102"/>
      <c r="E1247" s="71"/>
      <c r="F1247" s="71"/>
      <c r="G1247" s="71"/>
      <c r="H1247" s="71"/>
      <c r="I1247" s="71"/>
      <c r="J1247" s="71"/>
      <c r="K1247" s="71"/>
      <c r="L1247" s="71"/>
      <c r="M1247" s="71"/>
      <c r="N1247" s="71"/>
      <c r="O1247" s="71"/>
      <c r="P1247" s="71"/>
      <c r="Q1247" s="71"/>
      <c r="R1247" s="71"/>
      <c r="S1247" s="71"/>
      <c r="T1247" s="71"/>
      <c r="U1247" s="71"/>
      <c r="V1247" s="71"/>
      <c r="W1247" s="71"/>
      <c r="X1247" s="71"/>
      <c r="Y1247" s="71"/>
      <c r="Z1247" s="71"/>
    </row>
    <row r="1248" spans="1:26" ht="15.75" customHeight="1" x14ac:dyDescent="0.3">
      <c r="A1248" s="102"/>
      <c r="B1248" s="102"/>
      <c r="C1248" s="102"/>
      <c r="D1248" s="102"/>
      <c r="E1248" s="71"/>
      <c r="F1248" s="71"/>
      <c r="G1248" s="71"/>
      <c r="H1248" s="71"/>
      <c r="I1248" s="71"/>
      <c r="J1248" s="71"/>
      <c r="K1248" s="71"/>
      <c r="L1248" s="71"/>
      <c r="M1248" s="71"/>
      <c r="N1248" s="71"/>
      <c r="O1248" s="71"/>
      <c r="P1248" s="71"/>
      <c r="Q1248" s="71"/>
      <c r="R1248" s="71"/>
      <c r="S1248" s="71"/>
      <c r="T1248" s="71"/>
      <c r="U1248" s="71"/>
      <c r="V1248" s="71"/>
      <c r="W1248" s="71"/>
      <c r="X1248" s="71"/>
      <c r="Y1248" s="71"/>
      <c r="Z1248" s="71"/>
    </row>
    <row r="1249" spans="1:26" ht="15.75" customHeight="1" x14ac:dyDescent="0.3">
      <c r="A1249" s="102"/>
      <c r="B1249" s="102"/>
      <c r="C1249" s="102"/>
      <c r="D1249" s="102"/>
      <c r="E1249" s="71"/>
      <c r="F1249" s="71"/>
      <c r="G1249" s="71"/>
      <c r="H1249" s="71"/>
      <c r="I1249" s="71"/>
      <c r="J1249" s="71"/>
      <c r="K1249" s="71"/>
      <c r="L1249" s="71"/>
      <c r="M1249" s="71"/>
      <c r="N1249" s="71"/>
      <c r="O1249" s="71"/>
      <c r="P1249" s="71"/>
      <c r="Q1249" s="71"/>
      <c r="R1249" s="71"/>
      <c r="S1249" s="71"/>
      <c r="T1249" s="71"/>
      <c r="U1249" s="71"/>
      <c r="V1249" s="71"/>
      <c r="W1249" s="71"/>
      <c r="X1249" s="71"/>
      <c r="Y1249" s="71"/>
      <c r="Z1249" s="71"/>
    </row>
    <row r="1250" spans="1:26" ht="15.75" customHeight="1" x14ac:dyDescent="0.3">
      <c r="A1250" s="102"/>
      <c r="B1250" s="102"/>
      <c r="C1250" s="102"/>
      <c r="D1250" s="102"/>
      <c r="E1250" s="71"/>
      <c r="F1250" s="71"/>
      <c r="G1250" s="71"/>
      <c r="H1250" s="71"/>
      <c r="I1250" s="71"/>
      <c r="J1250" s="71"/>
      <c r="K1250" s="71"/>
      <c r="L1250" s="71"/>
      <c r="M1250" s="71"/>
      <c r="N1250" s="71"/>
      <c r="O1250" s="71"/>
      <c r="P1250" s="71"/>
      <c r="Q1250" s="71"/>
      <c r="R1250" s="71"/>
      <c r="S1250" s="71"/>
      <c r="T1250" s="71"/>
      <c r="U1250" s="71"/>
      <c r="V1250" s="71"/>
      <c r="W1250" s="71"/>
      <c r="X1250" s="71"/>
      <c r="Y1250" s="71"/>
      <c r="Z1250" s="71"/>
    </row>
    <row r="1251" spans="1:26" ht="15.75" customHeight="1" x14ac:dyDescent="0.3">
      <c r="A1251" s="102"/>
      <c r="B1251" s="102"/>
      <c r="C1251" s="102"/>
      <c r="D1251" s="102"/>
      <c r="E1251" s="71"/>
      <c r="F1251" s="71"/>
      <c r="G1251" s="71"/>
      <c r="H1251" s="71"/>
      <c r="I1251" s="71"/>
      <c r="J1251" s="71"/>
      <c r="K1251" s="71"/>
      <c r="L1251" s="71"/>
      <c r="M1251" s="71"/>
      <c r="N1251" s="71"/>
      <c r="O1251" s="71"/>
      <c r="P1251" s="71"/>
      <c r="Q1251" s="71"/>
      <c r="R1251" s="71"/>
      <c r="S1251" s="71"/>
      <c r="T1251" s="71"/>
      <c r="U1251" s="71"/>
      <c r="V1251" s="71"/>
      <c r="W1251" s="71"/>
      <c r="X1251" s="71"/>
      <c r="Y1251" s="71"/>
      <c r="Z1251" s="71"/>
    </row>
    <row r="1252" spans="1:26" ht="15.75" customHeight="1" x14ac:dyDescent="0.3">
      <c r="A1252" s="102"/>
      <c r="B1252" s="102"/>
      <c r="C1252" s="102"/>
      <c r="D1252" s="102"/>
      <c r="E1252" s="71"/>
      <c r="F1252" s="71"/>
      <c r="G1252" s="71"/>
      <c r="H1252" s="71"/>
      <c r="I1252" s="71"/>
      <c r="J1252" s="71"/>
      <c r="K1252" s="71"/>
      <c r="L1252" s="71"/>
      <c r="M1252" s="71"/>
      <c r="N1252" s="71"/>
      <c r="O1252" s="71"/>
      <c r="P1252" s="71"/>
      <c r="Q1252" s="71"/>
      <c r="R1252" s="71"/>
      <c r="S1252" s="71"/>
      <c r="T1252" s="71"/>
      <c r="U1252" s="71"/>
      <c r="V1252" s="71"/>
      <c r="W1252" s="71"/>
      <c r="X1252" s="71"/>
      <c r="Y1252" s="71"/>
      <c r="Z1252" s="71"/>
    </row>
    <row r="1253" spans="1:26" ht="15.75" customHeight="1" x14ac:dyDescent="0.3">
      <c r="A1253" s="102"/>
      <c r="B1253" s="102"/>
      <c r="C1253" s="102"/>
      <c r="D1253" s="102"/>
      <c r="E1253" s="71"/>
      <c r="F1253" s="71"/>
      <c r="G1253" s="71"/>
      <c r="H1253" s="71"/>
      <c r="I1253" s="71"/>
      <c r="J1253" s="71"/>
      <c r="K1253" s="71"/>
      <c r="L1253" s="71"/>
      <c r="M1253" s="71"/>
      <c r="N1253" s="71"/>
      <c r="O1253" s="71"/>
      <c r="P1253" s="71"/>
      <c r="Q1253" s="71"/>
      <c r="R1253" s="71"/>
      <c r="S1253" s="71"/>
      <c r="T1253" s="71"/>
      <c r="U1253" s="71"/>
      <c r="V1253" s="71"/>
      <c r="W1253" s="71"/>
      <c r="X1253" s="71"/>
      <c r="Y1253" s="71"/>
      <c r="Z1253" s="71"/>
    </row>
    <row r="1254" spans="1:26" ht="15.75" customHeight="1" x14ac:dyDescent="0.3">
      <c r="A1254" s="102"/>
      <c r="B1254" s="102"/>
      <c r="C1254" s="102"/>
      <c r="D1254" s="102"/>
      <c r="E1254" s="71"/>
      <c r="F1254" s="71"/>
      <c r="G1254" s="71"/>
      <c r="H1254" s="71"/>
      <c r="I1254" s="71"/>
      <c r="J1254" s="71"/>
      <c r="K1254" s="71"/>
      <c r="L1254" s="71"/>
      <c r="M1254" s="71"/>
      <c r="N1254" s="71"/>
      <c r="O1254" s="71"/>
      <c r="P1254" s="71"/>
      <c r="Q1254" s="71"/>
      <c r="R1254" s="71"/>
      <c r="S1254" s="71"/>
      <c r="T1254" s="71"/>
      <c r="U1254" s="71"/>
      <c r="V1254" s="71"/>
      <c r="W1254" s="71"/>
      <c r="X1254" s="71"/>
      <c r="Y1254" s="71"/>
      <c r="Z1254" s="71"/>
    </row>
    <row r="1255" spans="1:26" ht="15.75" customHeight="1" x14ac:dyDescent="0.3">
      <c r="A1255" s="102"/>
      <c r="B1255" s="102"/>
      <c r="C1255" s="102"/>
      <c r="D1255" s="102"/>
      <c r="E1255" s="71"/>
      <c r="F1255" s="71"/>
      <c r="G1255" s="71"/>
      <c r="H1255" s="71"/>
      <c r="I1255" s="71"/>
      <c r="J1255" s="71"/>
      <c r="K1255" s="71"/>
      <c r="L1255" s="71"/>
      <c r="M1255" s="71"/>
      <c r="N1255" s="71"/>
      <c r="O1255" s="71"/>
      <c r="P1255" s="71"/>
      <c r="Q1255" s="71"/>
      <c r="R1255" s="71"/>
      <c r="S1255" s="71"/>
      <c r="T1255" s="71"/>
      <c r="U1255" s="71"/>
      <c r="V1255" s="71"/>
      <c r="W1255" s="71"/>
      <c r="X1255" s="71"/>
      <c r="Y1255" s="71"/>
      <c r="Z1255" s="71"/>
    </row>
    <row r="1256" spans="1:26" ht="15.75" customHeight="1" x14ac:dyDescent="0.3">
      <c r="A1256" s="102"/>
      <c r="B1256" s="102"/>
      <c r="C1256" s="102"/>
      <c r="D1256" s="102"/>
      <c r="E1256" s="71"/>
      <c r="F1256" s="71"/>
      <c r="G1256" s="71"/>
      <c r="H1256" s="71"/>
      <c r="I1256" s="71"/>
      <c r="J1256" s="71"/>
      <c r="K1256" s="71"/>
      <c r="L1256" s="71"/>
      <c r="M1256" s="71"/>
      <c r="N1256" s="71"/>
      <c r="O1256" s="71"/>
      <c r="P1256" s="71"/>
      <c r="Q1256" s="71"/>
      <c r="R1256" s="71"/>
      <c r="S1256" s="71"/>
      <c r="T1256" s="71"/>
      <c r="U1256" s="71"/>
      <c r="V1256" s="71"/>
      <c r="W1256" s="71"/>
      <c r="X1256" s="71"/>
      <c r="Y1256" s="71"/>
      <c r="Z1256" s="71"/>
    </row>
    <row r="1257" spans="1:26" ht="15.75" customHeight="1" x14ac:dyDescent="0.3">
      <c r="A1257" s="102"/>
      <c r="B1257" s="102"/>
      <c r="C1257" s="102"/>
      <c r="D1257" s="102"/>
      <c r="E1257" s="71"/>
      <c r="F1257" s="71"/>
      <c r="G1257" s="71"/>
      <c r="H1257" s="71"/>
      <c r="I1257" s="71"/>
      <c r="J1257" s="71"/>
      <c r="K1257" s="71"/>
      <c r="L1257" s="71"/>
      <c r="M1257" s="71"/>
      <c r="N1257" s="71"/>
      <c r="O1257" s="71"/>
      <c r="P1257" s="71"/>
      <c r="Q1257" s="71"/>
      <c r="R1257" s="71"/>
      <c r="S1257" s="71"/>
      <c r="T1257" s="71"/>
      <c r="U1257" s="71"/>
      <c r="V1257" s="71"/>
      <c r="W1257" s="71"/>
      <c r="X1257" s="71"/>
      <c r="Y1257" s="71"/>
      <c r="Z1257" s="71"/>
    </row>
    <row r="1258" spans="1:26" ht="15.75" customHeight="1" x14ac:dyDescent="0.3">
      <c r="A1258" s="102"/>
      <c r="B1258" s="102"/>
      <c r="C1258" s="102"/>
      <c r="D1258" s="102"/>
      <c r="E1258" s="71"/>
      <c r="F1258" s="71"/>
      <c r="G1258" s="71"/>
      <c r="H1258" s="71"/>
      <c r="I1258" s="71"/>
      <c r="J1258" s="71"/>
      <c r="K1258" s="71"/>
      <c r="L1258" s="71"/>
      <c r="M1258" s="71"/>
      <c r="N1258" s="71"/>
      <c r="O1258" s="71"/>
      <c r="P1258" s="71"/>
      <c r="Q1258" s="71"/>
      <c r="R1258" s="71"/>
      <c r="S1258" s="71"/>
      <c r="T1258" s="71"/>
      <c r="U1258" s="71"/>
      <c r="V1258" s="71"/>
      <c r="W1258" s="71"/>
      <c r="X1258" s="71"/>
      <c r="Y1258" s="71"/>
      <c r="Z1258" s="71"/>
    </row>
    <row r="1259" spans="1:26" ht="15.75" customHeight="1" x14ac:dyDescent="0.3">
      <c r="A1259" s="102"/>
      <c r="B1259" s="102"/>
      <c r="C1259" s="102"/>
      <c r="D1259" s="102"/>
      <c r="E1259" s="71"/>
      <c r="F1259" s="71"/>
      <c r="G1259" s="71"/>
      <c r="H1259" s="71"/>
      <c r="I1259" s="71"/>
      <c r="J1259" s="71"/>
      <c r="K1259" s="71"/>
      <c r="L1259" s="71"/>
      <c r="M1259" s="71"/>
      <c r="N1259" s="71"/>
      <c r="O1259" s="71"/>
      <c r="P1259" s="71"/>
      <c r="Q1259" s="71"/>
      <c r="R1259" s="71"/>
      <c r="S1259" s="71"/>
      <c r="T1259" s="71"/>
      <c r="U1259" s="71"/>
      <c r="V1259" s="71"/>
      <c r="W1259" s="71"/>
      <c r="X1259" s="71"/>
      <c r="Y1259" s="71"/>
      <c r="Z1259" s="71"/>
    </row>
    <row r="1260" spans="1:26" ht="15.75" customHeight="1" x14ac:dyDescent="0.3">
      <c r="A1260" s="102"/>
      <c r="B1260" s="102"/>
      <c r="C1260" s="102"/>
      <c r="D1260" s="102"/>
      <c r="E1260" s="71"/>
      <c r="F1260" s="71"/>
      <c r="G1260" s="71"/>
      <c r="H1260" s="71"/>
      <c r="I1260" s="71"/>
      <c r="J1260" s="71"/>
      <c r="K1260" s="71"/>
      <c r="L1260" s="71"/>
      <c r="M1260" s="71"/>
      <c r="N1260" s="71"/>
      <c r="O1260" s="71"/>
      <c r="P1260" s="71"/>
      <c r="Q1260" s="71"/>
      <c r="R1260" s="71"/>
      <c r="S1260" s="71"/>
      <c r="T1260" s="71"/>
      <c r="U1260" s="71"/>
      <c r="V1260" s="71"/>
      <c r="W1260" s="71"/>
      <c r="X1260" s="71"/>
      <c r="Y1260" s="71"/>
      <c r="Z1260" s="71"/>
    </row>
    <row r="1261" spans="1:26" ht="15.75" customHeight="1" x14ac:dyDescent="0.3">
      <c r="A1261" s="102"/>
      <c r="B1261" s="102"/>
      <c r="C1261" s="102"/>
      <c r="D1261" s="102"/>
      <c r="E1261" s="71"/>
      <c r="F1261" s="71"/>
      <c r="G1261" s="71"/>
      <c r="H1261" s="71"/>
      <c r="I1261" s="71"/>
      <c r="J1261" s="71"/>
      <c r="K1261" s="71"/>
      <c r="L1261" s="71"/>
      <c r="M1261" s="71"/>
      <c r="N1261" s="71"/>
      <c r="O1261" s="71"/>
      <c r="P1261" s="71"/>
      <c r="Q1261" s="71"/>
      <c r="R1261" s="71"/>
      <c r="S1261" s="71"/>
      <c r="T1261" s="71"/>
      <c r="U1261" s="71"/>
      <c r="V1261" s="71"/>
      <c r="W1261" s="71"/>
      <c r="X1261" s="71"/>
      <c r="Y1261" s="71"/>
      <c r="Z1261" s="71"/>
    </row>
    <row r="1262" spans="1:26" ht="15.75" customHeight="1" x14ac:dyDescent="0.3">
      <c r="A1262" s="102"/>
      <c r="B1262" s="102"/>
      <c r="C1262" s="102"/>
      <c r="D1262" s="102"/>
      <c r="E1262" s="71"/>
      <c r="F1262" s="71"/>
      <c r="G1262" s="71"/>
      <c r="H1262" s="71"/>
      <c r="I1262" s="71"/>
      <c r="J1262" s="71"/>
      <c r="K1262" s="71"/>
      <c r="L1262" s="71"/>
      <c r="M1262" s="71"/>
      <c r="N1262" s="71"/>
      <c r="O1262" s="71"/>
      <c r="P1262" s="71"/>
      <c r="Q1262" s="71"/>
      <c r="R1262" s="71"/>
      <c r="S1262" s="71"/>
      <c r="T1262" s="71"/>
      <c r="U1262" s="71"/>
      <c r="V1262" s="71"/>
      <c r="W1262" s="71"/>
      <c r="X1262" s="71"/>
      <c r="Y1262" s="71"/>
      <c r="Z1262" s="71"/>
    </row>
    <row r="1263" spans="1:26" ht="15.75" customHeight="1" x14ac:dyDescent="0.3">
      <c r="A1263" s="102"/>
      <c r="B1263" s="102"/>
      <c r="C1263" s="102"/>
      <c r="D1263" s="102"/>
      <c r="E1263" s="71"/>
      <c r="F1263" s="71"/>
      <c r="G1263" s="71"/>
      <c r="H1263" s="71"/>
      <c r="I1263" s="71"/>
      <c r="J1263" s="71"/>
      <c r="K1263" s="71"/>
      <c r="L1263" s="71"/>
      <c r="M1263" s="71"/>
      <c r="N1263" s="71"/>
      <c r="O1263" s="71"/>
      <c r="P1263" s="71"/>
      <c r="Q1263" s="71"/>
      <c r="R1263" s="71"/>
      <c r="S1263" s="71"/>
      <c r="T1263" s="71"/>
      <c r="U1263" s="71"/>
      <c r="V1263" s="71"/>
      <c r="W1263" s="71"/>
      <c r="X1263" s="71"/>
      <c r="Y1263" s="71"/>
      <c r="Z1263" s="71"/>
    </row>
    <row r="1264" spans="1:26" ht="15" customHeight="1" x14ac:dyDescent="0.3">
      <c r="D1264" s="102"/>
    </row>
    <row r="1265" ht="15" customHeight="1" x14ac:dyDescent="0.3"/>
    <row r="1266" ht="15" customHeight="1" x14ac:dyDescent="0.3"/>
    <row r="1267" ht="15" customHeight="1" x14ac:dyDescent="0.3"/>
    <row r="1268" ht="15" customHeight="1" x14ac:dyDescent="0.3"/>
    <row r="1269" ht="15" customHeight="1" x14ac:dyDescent="0.3"/>
    <row r="1270" ht="15" customHeight="1" x14ac:dyDescent="0.3"/>
    <row r="1271" ht="15" customHeight="1" x14ac:dyDescent="0.3"/>
    <row r="1272" ht="15" customHeight="1" x14ac:dyDescent="0.3"/>
    <row r="1273" ht="15" customHeight="1" x14ac:dyDescent="0.3"/>
    <row r="1274" ht="15" customHeight="1" x14ac:dyDescent="0.3"/>
    <row r="1275" ht="15" customHeight="1" x14ac:dyDescent="0.3"/>
    <row r="1276" ht="15" customHeight="1" x14ac:dyDescent="0.3"/>
    <row r="1277" ht="15" customHeight="1" x14ac:dyDescent="0.3"/>
    <row r="1278" ht="15" customHeight="1" x14ac:dyDescent="0.3"/>
    <row r="1279" ht="15" customHeight="1" x14ac:dyDescent="0.3"/>
    <row r="1280" ht="15" customHeight="1" x14ac:dyDescent="0.3"/>
    <row r="1281" ht="15" customHeight="1" x14ac:dyDescent="0.3"/>
    <row r="1282" ht="15" customHeight="1" x14ac:dyDescent="0.3"/>
    <row r="1283" ht="15" customHeight="1" x14ac:dyDescent="0.3"/>
    <row r="1284" ht="15" customHeight="1" x14ac:dyDescent="0.3"/>
    <row r="1285" ht="15" customHeight="1" x14ac:dyDescent="0.3"/>
    <row r="1286" ht="15" customHeight="1" x14ac:dyDescent="0.3"/>
    <row r="1287" ht="15" customHeight="1" x14ac:dyDescent="0.3"/>
    <row r="1288" ht="15" customHeight="1" x14ac:dyDescent="0.3"/>
    <row r="1289" ht="15" customHeight="1" x14ac:dyDescent="0.3"/>
    <row r="1290" ht="15" customHeight="1" x14ac:dyDescent="0.3"/>
    <row r="1291" ht="15" customHeight="1" x14ac:dyDescent="0.3"/>
    <row r="1292" ht="15" customHeight="1" x14ac:dyDescent="0.3"/>
    <row r="1293" ht="15" customHeight="1" x14ac:dyDescent="0.3"/>
    <row r="1294" ht="15" customHeight="1" x14ac:dyDescent="0.3"/>
    <row r="1295" ht="15" customHeight="1" x14ac:dyDescent="0.3"/>
    <row r="1296" ht="15" customHeight="1" x14ac:dyDescent="0.3"/>
    <row r="1297" ht="15" customHeight="1" x14ac:dyDescent="0.3"/>
    <row r="1298" ht="15" customHeight="1" x14ac:dyDescent="0.3"/>
    <row r="1299" ht="15" customHeight="1" x14ac:dyDescent="0.3"/>
    <row r="1300" ht="15" customHeight="1" x14ac:dyDescent="0.3"/>
    <row r="1301" ht="15" customHeight="1" x14ac:dyDescent="0.3"/>
    <row r="1302" ht="15" customHeight="1" x14ac:dyDescent="0.3"/>
  </sheetData>
  <mergeCells count="3">
    <mergeCell ref="A5:B5"/>
    <mergeCell ref="A1:H1"/>
    <mergeCell ref="A3:H3"/>
  </mergeCells>
  <pageMargins left="0.70866141732283472" right="0.70866141732283472" top="0" bottom="0" header="0.31496062992125984" footer="0.31496062992125984"/>
  <pageSetup paperSize="9" scale="7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6"/>
  <sheetViews>
    <sheetView tabSelected="1" workbookViewId="0">
      <selection activeCell="P125" sqref="P125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5.44140625" bestFit="1" customWidth="1"/>
    <col min="5" max="5" width="5.44140625" customWidth="1"/>
    <col min="6" max="6" width="44.6640625" customWidth="1"/>
    <col min="7" max="7" width="25.33203125" customWidth="1"/>
    <col min="8" max="8" width="25.33203125" hidden="1" customWidth="1"/>
    <col min="9" max="10" width="25.33203125" customWidth="1"/>
    <col min="11" max="12" width="15.6640625" customWidth="1"/>
  </cols>
  <sheetData>
    <row r="1" spans="2:12" ht="18" customHeight="1" x14ac:dyDescent="0.3"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2:12" ht="15.75" customHeight="1" x14ac:dyDescent="0.3">
      <c r="B2" s="199" t="s">
        <v>11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2:12" ht="17.399999999999999" x14ac:dyDescent="0.3">
      <c r="B3" s="41"/>
      <c r="C3" s="41"/>
      <c r="D3" s="41"/>
      <c r="E3" s="41"/>
      <c r="F3" s="41"/>
      <c r="G3" s="41"/>
      <c r="H3" s="41"/>
      <c r="I3" s="41"/>
      <c r="J3" s="43"/>
      <c r="K3" s="43"/>
      <c r="L3" s="42"/>
    </row>
    <row r="4" spans="2:12" ht="18" customHeight="1" x14ac:dyDescent="0.3">
      <c r="B4" s="199" t="s">
        <v>80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2:12" ht="17.399999999999999" x14ac:dyDescent="0.3">
      <c r="B5" s="41"/>
      <c r="C5" s="41"/>
      <c r="D5" s="41"/>
      <c r="E5" s="41"/>
      <c r="F5" s="41"/>
      <c r="G5" s="41"/>
      <c r="H5" s="41"/>
      <c r="I5" s="41"/>
      <c r="J5" s="43"/>
      <c r="K5" s="43"/>
      <c r="L5" s="42"/>
    </row>
    <row r="6" spans="2:12" ht="15.75" customHeight="1" x14ac:dyDescent="0.3">
      <c r="B6" s="199" t="s">
        <v>17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</row>
    <row r="7" spans="2:12" ht="17.399999999999999" x14ac:dyDescent="0.3">
      <c r="B7" s="41"/>
      <c r="C7" s="41"/>
      <c r="D7" s="41"/>
      <c r="E7" s="41"/>
      <c r="F7" s="41"/>
      <c r="G7" s="41"/>
      <c r="H7" s="41"/>
      <c r="I7" s="41"/>
      <c r="J7" s="43"/>
      <c r="K7" s="43"/>
      <c r="L7" s="42"/>
    </row>
    <row r="8" spans="2:12" ht="32.25" customHeight="1" x14ac:dyDescent="0.3">
      <c r="B8" s="225" t="s">
        <v>8</v>
      </c>
      <c r="C8" s="226"/>
      <c r="D8" s="226"/>
      <c r="E8" s="226"/>
      <c r="F8" s="227"/>
      <c r="G8" s="38" t="s">
        <v>289</v>
      </c>
      <c r="H8" s="38" t="s">
        <v>71</v>
      </c>
      <c r="I8" s="38" t="s">
        <v>292</v>
      </c>
      <c r="J8" s="38" t="s">
        <v>290</v>
      </c>
      <c r="K8" s="38" t="s">
        <v>16</v>
      </c>
      <c r="L8" s="38" t="s">
        <v>54</v>
      </c>
    </row>
    <row r="9" spans="2:12" s="27" customFormat="1" ht="10.199999999999999" x14ac:dyDescent="0.2">
      <c r="B9" s="228">
        <v>1</v>
      </c>
      <c r="C9" s="229"/>
      <c r="D9" s="229"/>
      <c r="E9" s="229"/>
      <c r="F9" s="230"/>
      <c r="G9" s="39">
        <v>2</v>
      </c>
      <c r="H9" s="39">
        <v>3</v>
      </c>
      <c r="I9" s="39">
        <v>4</v>
      </c>
      <c r="J9" s="39">
        <v>5</v>
      </c>
      <c r="K9" s="39" t="s">
        <v>18</v>
      </c>
      <c r="L9" s="39" t="s">
        <v>19</v>
      </c>
    </row>
    <row r="10" spans="2:12" x14ac:dyDescent="0.3">
      <c r="B10" s="5"/>
      <c r="C10" s="5"/>
      <c r="D10" s="5"/>
      <c r="E10" s="5"/>
      <c r="F10" s="5" t="s">
        <v>81</v>
      </c>
      <c r="G10" s="53">
        <f>+SUM(G11+G42)</f>
        <v>821367.24</v>
      </c>
      <c r="H10" s="3"/>
      <c r="I10" s="53">
        <f>+SUM(I11+I42)</f>
        <v>1735938</v>
      </c>
      <c r="J10" s="53">
        <f>+SUM(J11+J42)</f>
        <v>910174.78999999992</v>
      </c>
      <c r="K10" s="28"/>
      <c r="L10" s="53"/>
    </row>
    <row r="11" spans="2:12" ht="15.75" customHeight="1" x14ac:dyDescent="0.3">
      <c r="B11" s="5">
        <v>6</v>
      </c>
      <c r="C11" s="5"/>
      <c r="D11" s="5"/>
      <c r="E11" s="5"/>
      <c r="F11" s="5" t="s">
        <v>2</v>
      </c>
      <c r="G11" s="34">
        <f>+SUM(G12+G24+G28+G34+G38)</f>
        <v>821317.24</v>
      </c>
      <c r="H11" s="3"/>
      <c r="I11" s="34">
        <f>+SUM(I12+I24+I28+I34+I38)</f>
        <v>1735858</v>
      </c>
      <c r="J11" s="34">
        <f>+SUM(J12+J24+J28+J34+J38)</f>
        <v>910144.78999999992</v>
      </c>
      <c r="K11" s="54">
        <f>+J11/G11*100</f>
        <v>110.81525452941909</v>
      </c>
      <c r="L11" s="54">
        <f>J11/I11*100</f>
        <v>52.431984067821212</v>
      </c>
    </row>
    <row r="12" spans="2:12" ht="26.4" x14ac:dyDescent="0.3">
      <c r="B12" s="5"/>
      <c r="C12" s="10">
        <v>63</v>
      </c>
      <c r="D12" s="10"/>
      <c r="E12" s="10"/>
      <c r="F12" s="10" t="s">
        <v>20</v>
      </c>
      <c r="G12" s="34">
        <f>+SUM(G13+G17+G20)</f>
        <v>707615</v>
      </c>
      <c r="H12" s="3"/>
      <c r="I12" s="34">
        <f>+SUM(I13+I15+I17+I20)</f>
        <v>1467750</v>
      </c>
      <c r="J12" s="34">
        <f>+SUM(J13+J15+J17+J20)</f>
        <v>796246.69</v>
      </c>
      <c r="K12" s="54">
        <f>+J12/G12*100</f>
        <v>112.52541141722546</v>
      </c>
      <c r="L12" s="54">
        <f>J12/I12*100</f>
        <v>54.249476409470276</v>
      </c>
    </row>
    <row r="13" spans="2:12" x14ac:dyDescent="0.3">
      <c r="B13" s="6"/>
      <c r="C13" s="6"/>
      <c r="D13" s="6">
        <v>631</v>
      </c>
      <c r="E13" s="6"/>
      <c r="F13" s="6" t="s">
        <v>82</v>
      </c>
      <c r="G13" s="3">
        <v>596</v>
      </c>
      <c r="H13" s="3"/>
      <c r="I13" s="3"/>
      <c r="J13" s="3">
        <v>0</v>
      </c>
      <c r="K13" s="28"/>
      <c r="L13" s="28"/>
    </row>
    <row r="14" spans="2:12" x14ac:dyDescent="0.3">
      <c r="B14" s="6"/>
      <c r="C14" s="6"/>
      <c r="D14" s="6"/>
      <c r="E14" s="6">
        <v>6311</v>
      </c>
      <c r="F14" s="6" t="s">
        <v>21</v>
      </c>
      <c r="G14" s="3">
        <v>596</v>
      </c>
      <c r="H14" s="3"/>
      <c r="I14" s="3"/>
      <c r="J14" s="3">
        <v>0</v>
      </c>
      <c r="K14" s="28"/>
      <c r="L14" s="28"/>
    </row>
    <row r="15" spans="2:12" x14ac:dyDescent="0.3">
      <c r="B15" s="6"/>
      <c r="C15" s="6"/>
      <c r="D15" s="6">
        <v>632</v>
      </c>
      <c r="E15" s="6"/>
      <c r="F15" s="6" t="s">
        <v>279</v>
      </c>
      <c r="G15" s="3"/>
      <c r="H15" s="3"/>
      <c r="I15" s="3"/>
      <c r="J15" s="3">
        <v>9375</v>
      </c>
      <c r="K15" s="28"/>
      <c r="L15" s="28"/>
    </row>
    <row r="16" spans="2:12" x14ac:dyDescent="0.3">
      <c r="B16" s="6"/>
      <c r="C16" s="6"/>
      <c r="D16" s="6"/>
      <c r="E16" s="6">
        <v>6323</v>
      </c>
      <c r="F16" s="6" t="s">
        <v>280</v>
      </c>
      <c r="G16" s="3"/>
      <c r="H16" s="3"/>
      <c r="I16" s="3"/>
      <c r="J16" s="3">
        <v>9375</v>
      </c>
      <c r="K16" s="28"/>
      <c r="L16" s="28"/>
    </row>
    <row r="17" spans="2:12" ht="26.4" x14ac:dyDescent="0.3">
      <c r="B17" s="6"/>
      <c r="C17" s="6"/>
      <c r="D17" s="6">
        <v>636</v>
      </c>
      <c r="E17" s="6"/>
      <c r="F17" s="10" t="s">
        <v>83</v>
      </c>
      <c r="G17" s="3">
        <f>+SUM(G18:G19)</f>
        <v>693547</v>
      </c>
      <c r="H17" s="3"/>
      <c r="I17" s="3">
        <v>1457750</v>
      </c>
      <c r="J17" s="3">
        <v>786871.69</v>
      </c>
      <c r="K17" s="54">
        <f>+J17/G17*100</f>
        <v>113.45614500531327</v>
      </c>
      <c r="L17" s="28"/>
    </row>
    <row r="18" spans="2:12" ht="26.4" x14ac:dyDescent="0.3">
      <c r="B18" s="6"/>
      <c r="C18" s="6"/>
      <c r="D18" s="6"/>
      <c r="E18" s="6">
        <v>6361</v>
      </c>
      <c r="F18" s="10" t="s">
        <v>84</v>
      </c>
      <c r="G18" s="3">
        <v>693547</v>
      </c>
      <c r="H18" s="3"/>
      <c r="I18" s="3">
        <v>1457750</v>
      </c>
      <c r="J18" s="3">
        <v>786871.69</v>
      </c>
      <c r="K18" s="54">
        <f>+J18/G18*100</f>
        <v>113.45614500531327</v>
      </c>
      <c r="L18" s="28"/>
    </row>
    <row r="19" spans="2:12" ht="26.4" x14ac:dyDescent="0.3">
      <c r="B19" s="6"/>
      <c r="C19" s="6"/>
      <c r="D19" s="6"/>
      <c r="E19" s="6">
        <v>6362</v>
      </c>
      <c r="F19" s="10" t="s">
        <v>85</v>
      </c>
      <c r="G19" s="3"/>
      <c r="H19" s="3"/>
      <c r="I19" s="3"/>
      <c r="J19" s="3"/>
      <c r="K19" s="28"/>
      <c r="L19" s="28"/>
    </row>
    <row r="20" spans="2:12" x14ac:dyDescent="0.3">
      <c r="B20" s="6"/>
      <c r="C20" s="6"/>
      <c r="D20" s="6">
        <v>638</v>
      </c>
      <c r="E20" s="6"/>
      <c r="F20" s="10" t="s">
        <v>86</v>
      </c>
      <c r="G20" s="3">
        <v>13472</v>
      </c>
      <c r="H20" s="3"/>
      <c r="I20" s="3">
        <v>10000</v>
      </c>
      <c r="J20" s="3">
        <v>0</v>
      </c>
      <c r="K20" s="28"/>
      <c r="L20" s="28"/>
    </row>
    <row r="21" spans="2:12" x14ac:dyDescent="0.3">
      <c r="B21" s="6"/>
      <c r="C21" s="6"/>
      <c r="D21" s="6"/>
      <c r="E21" s="6">
        <v>6381</v>
      </c>
      <c r="F21" s="10" t="s">
        <v>87</v>
      </c>
      <c r="G21" s="3">
        <v>13472</v>
      </c>
      <c r="H21" s="3"/>
      <c r="I21" s="3"/>
      <c r="J21" s="3">
        <v>0</v>
      </c>
      <c r="K21" s="28"/>
      <c r="L21" s="28"/>
    </row>
    <row r="22" spans="2:12" x14ac:dyDescent="0.3">
      <c r="B22" s="6"/>
      <c r="C22" s="6"/>
      <c r="D22" s="6"/>
      <c r="E22" s="6"/>
      <c r="F22" s="10"/>
      <c r="G22" s="3"/>
      <c r="H22" s="3"/>
      <c r="I22" s="3"/>
      <c r="J22" s="3"/>
      <c r="K22" s="28"/>
      <c r="L22" s="28"/>
    </row>
    <row r="23" spans="2:12" x14ac:dyDescent="0.3">
      <c r="B23" s="6"/>
      <c r="C23" s="6"/>
      <c r="D23" s="6"/>
      <c r="E23" s="6"/>
      <c r="F23" s="10"/>
      <c r="G23" s="3"/>
      <c r="H23" s="3"/>
      <c r="I23" s="3"/>
      <c r="J23" s="3"/>
      <c r="K23" s="28"/>
      <c r="L23" s="28"/>
    </row>
    <row r="24" spans="2:12" x14ac:dyDescent="0.3">
      <c r="B24" s="6"/>
      <c r="C24" s="6">
        <v>64</v>
      </c>
      <c r="D24" s="6"/>
      <c r="E24" s="6"/>
      <c r="F24" s="6" t="s">
        <v>88</v>
      </c>
      <c r="G24" s="34">
        <v>0.24</v>
      </c>
      <c r="H24" s="3"/>
      <c r="I24" s="34">
        <v>3</v>
      </c>
      <c r="J24" s="34">
        <v>0.1</v>
      </c>
      <c r="K24" s="28"/>
      <c r="L24" s="54">
        <f>J24/I24*100</f>
        <v>3.3333333333333335</v>
      </c>
    </row>
    <row r="25" spans="2:12" x14ac:dyDescent="0.3">
      <c r="B25" s="6"/>
      <c r="C25" s="6"/>
      <c r="D25" s="6">
        <v>641</v>
      </c>
      <c r="E25" s="6"/>
      <c r="F25" s="6" t="s">
        <v>89</v>
      </c>
      <c r="G25" s="3"/>
      <c r="H25" s="3"/>
      <c r="I25" s="3"/>
      <c r="J25" s="3"/>
      <c r="K25" s="28"/>
      <c r="L25" s="28"/>
    </row>
    <row r="26" spans="2:12" x14ac:dyDescent="0.3">
      <c r="B26" s="6"/>
      <c r="C26" s="6"/>
      <c r="D26" s="6"/>
      <c r="E26" s="6">
        <v>6413</v>
      </c>
      <c r="F26" s="6" t="s">
        <v>90</v>
      </c>
      <c r="G26" s="3">
        <v>0.24</v>
      </c>
      <c r="H26" s="3"/>
      <c r="I26" s="3">
        <v>0.1</v>
      </c>
      <c r="J26" s="3">
        <v>0.1</v>
      </c>
      <c r="K26" s="28"/>
      <c r="L26" s="28"/>
    </row>
    <row r="27" spans="2:12" x14ac:dyDescent="0.3">
      <c r="B27" s="6"/>
      <c r="C27" s="6"/>
      <c r="D27" s="7"/>
      <c r="E27" s="7" t="s">
        <v>15</v>
      </c>
      <c r="F27" s="7"/>
      <c r="G27" s="3"/>
      <c r="H27" s="3"/>
      <c r="I27" s="3"/>
      <c r="J27" s="3"/>
      <c r="K27" s="28"/>
      <c r="L27" s="28"/>
    </row>
    <row r="28" spans="2:12" ht="26.4" x14ac:dyDescent="0.3">
      <c r="B28" s="6"/>
      <c r="C28" s="6">
        <v>66</v>
      </c>
      <c r="D28" s="7"/>
      <c r="E28" s="7"/>
      <c r="F28" s="10" t="s">
        <v>22</v>
      </c>
      <c r="G28" s="34">
        <f>+SUM(G29+G31)</f>
        <v>1510</v>
      </c>
      <c r="H28" s="3"/>
      <c r="I28" s="34">
        <v>80000</v>
      </c>
      <c r="J28" s="34">
        <v>778</v>
      </c>
      <c r="K28" s="54">
        <f>+J28/G28*100</f>
        <v>51.523178807947026</v>
      </c>
      <c r="L28" s="54">
        <f>J28/I28*100</f>
        <v>0.97249999999999992</v>
      </c>
    </row>
    <row r="29" spans="2:12" ht="26.4" x14ac:dyDescent="0.3">
      <c r="B29" s="6"/>
      <c r="C29" s="23"/>
      <c r="D29" s="7">
        <v>661</v>
      </c>
      <c r="E29" s="7"/>
      <c r="F29" s="10" t="s">
        <v>23</v>
      </c>
      <c r="G29" s="3">
        <v>1510</v>
      </c>
      <c r="H29" s="3"/>
      <c r="I29" s="3"/>
      <c r="J29" s="3">
        <v>778.3</v>
      </c>
      <c r="K29" s="28"/>
      <c r="L29" s="28"/>
    </row>
    <row r="30" spans="2:12" x14ac:dyDescent="0.3">
      <c r="B30" s="6"/>
      <c r="C30" s="23"/>
      <c r="D30" s="7"/>
      <c r="E30" s="7">
        <v>6615</v>
      </c>
      <c r="F30" s="10" t="s">
        <v>24</v>
      </c>
      <c r="G30" s="3">
        <v>1510</v>
      </c>
      <c r="H30" s="3"/>
      <c r="I30" s="3"/>
      <c r="J30" s="3">
        <v>778.3</v>
      </c>
      <c r="K30" s="28"/>
      <c r="L30" s="54"/>
    </row>
    <row r="31" spans="2:12" ht="26.4" x14ac:dyDescent="0.3">
      <c r="B31" s="6"/>
      <c r="C31" s="23"/>
      <c r="D31" s="7">
        <v>663</v>
      </c>
      <c r="E31" s="7"/>
      <c r="F31" s="10" t="s">
        <v>91</v>
      </c>
      <c r="G31" s="3">
        <v>0</v>
      </c>
      <c r="H31" s="3"/>
      <c r="I31" s="3"/>
      <c r="J31" s="3"/>
      <c r="K31" s="28"/>
      <c r="L31" s="28"/>
    </row>
    <row r="32" spans="2:12" x14ac:dyDescent="0.3">
      <c r="B32" s="6"/>
      <c r="C32" s="23"/>
      <c r="D32" s="7"/>
      <c r="E32" s="7">
        <v>6632</v>
      </c>
      <c r="F32" s="10" t="s">
        <v>92</v>
      </c>
      <c r="G32" s="3">
        <v>0</v>
      </c>
      <c r="H32" s="3"/>
      <c r="I32" s="3"/>
      <c r="J32" s="3">
        <v>0</v>
      </c>
      <c r="K32" s="54">
        <v>0</v>
      </c>
      <c r="L32" s="28"/>
    </row>
    <row r="33" spans="2:13" x14ac:dyDescent="0.3">
      <c r="B33" s="6"/>
      <c r="C33" s="23"/>
      <c r="D33" s="7"/>
      <c r="E33" s="7"/>
      <c r="F33" s="10"/>
      <c r="G33" s="3"/>
      <c r="H33" s="3"/>
      <c r="I33" s="3"/>
      <c r="J33" s="3"/>
      <c r="K33" s="28"/>
      <c r="L33" s="28"/>
    </row>
    <row r="34" spans="2:13" x14ac:dyDescent="0.3">
      <c r="B34" s="6"/>
      <c r="C34" s="6">
        <v>67</v>
      </c>
      <c r="D34" s="7"/>
      <c r="E34" s="7"/>
      <c r="F34" s="10" t="s">
        <v>93</v>
      </c>
      <c r="G34" s="3">
        <v>93098</v>
      </c>
      <c r="H34" s="3"/>
      <c r="I34" s="34">
        <v>168905</v>
      </c>
      <c r="J34" s="34">
        <v>92058</v>
      </c>
      <c r="K34" s="54">
        <f>+J34/G34*100</f>
        <v>98.882897591784996</v>
      </c>
      <c r="L34" s="54">
        <f>J34/I34*100</f>
        <v>54.502827032947508</v>
      </c>
    </row>
    <row r="35" spans="2:13" ht="26.4" x14ac:dyDescent="0.3">
      <c r="B35" s="6"/>
      <c r="C35" s="23"/>
      <c r="D35" s="7">
        <v>671</v>
      </c>
      <c r="E35" s="7"/>
      <c r="F35" s="10" t="s">
        <v>94</v>
      </c>
      <c r="G35" s="3">
        <f>+O35+SUM(G36:G37)</f>
        <v>93098</v>
      </c>
      <c r="H35" s="3"/>
      <c r="I35" s="3"/>
      <c r="J35" s="3">
        <v>92058</v>
      </c>
      <c r="K35" s="28"/>
      <c r="L35" s="28"/>
    </row>
    <row r="36" spans="2:13" ht="26.4" x14ac:dyDescent="0.3">
      <c r="B36" s="6"/>
      <c r="C36" s="23"/>
      <c r="D36" s="7"/>
      <c r="E36" s="7">
        <v>6711</v>
      </c>
      <c r="F36" s="10" t="s">
        <v>95</v>
      </c>
      <c r="G36" s="3">
        <v>81758</v>
      </c>
      <c r="H36" s="3"/>
      <c r="I36" s="3"/>
      <c r="J36" s="3">
        <v>89058.08</v>
      </c>
      <c r="K36" s="28"/>
      <c r="L36" s="57"/>
    </row>
    <row r="37" spans="2:13" ht="26.4" x14ac:dyDescent="0.3">
      <c r="B37" s="6"/>
      <c r="C37" s="23"/>
      <c r="D37" s="7"/>
      <c r="E37" s="7">
        <v>6712</v>
      </c>
      <c r="F37" s="10" t="s">
        <v>96</v>
      </c>
      <c r="G37" s="3">
        <v>11340</v>
      </c>
      <c r="H37" s="3"/>
      <c r="I37" s="3"/>
      <c r="J37" s="55">
        <v>3000</v>
      </c>
      <c r="K37" s="28"/>
      <c r="L37" s="28"/>
    </row>
    <row r="38" spans="2:13" x14ac:dyDescent="0.3">
      <c r="B38" s="6"/>
      <c r="C38" s="6">
        <v>68</v>
      </c>
      <c r="D38" s="7"/>
      <c r="E38" s="7"/>
      <c r="F38" s="10" t="s">
        <v>97</v>
      </c>
      <c r="G38" s="34">
        <v>19094</v>
      </c>
      <c r="H38" s="34"/>
      <c r="I38" s="34">
        <v>19200</v>
      </c>
      <c r="J38" s="34">
        <v>21062</v>
      </c>
      <c r="K38" s="54">
        <f>+J38/G38*100</f>
        <v>110.30690269194511</v>
      </c>
      <c r="L38" s="54">
        <f>J38/I38*100</f>
        <v>109.69791666666666</v>
      </c>
    </row>
    <row r="39" spans="2:13" x14ac:dyDescent="0.3">
      <c r="B39" s="6"/>
      <c r="C39" s="6"/>
      <c r="D39" s="7">
        <v>683</v>
      </c>
      <c r="E39" s="7"/>
      <c r="F39" s="10"/>
      <c r="G39" s="34"/>
      <c r="H39" s="3"/>
      <c r="I39" s="3"/>
      <c r="J39" s="28"/>
      <c r="K39" s="28"/>
      <c r="L39" s="28"/>
    </row>
    <row r="40" spans="2:13" x14ac:dyDescent="0.3">
      <c r="B40" s="6"/>
      <c r="C40" s="23"/>
      <c r="D40" s="7"/>
      <c r="E40" s="7">
        <v>6831</v>
      </c>
      <c r="F40" s="10" t="s">
        <v>97</v>
      </c>
      <c r="G40" s="3">
        <v>19094</v>
      </c>
      <c r="H40" s="3"/>
      <c r="I40" s="3">
        <v>0</v>
      </c>
      <c r="J40" s="3">
        <v>21062</v>
      </c>
      <c r="K40" s="54">
        <f>+J40/G40*100</f>
        <v>110.30690269194511</v>
      </c>
      <c r="L40" s="54"/>
    </row>
    <row r="41" spans="2:13" x14ac:dyDescent="0.3">
      <c r="B41" s="6"/>
      <c r="C41" s="6"/>
      <c r="D41" s="7"/>
      <c r="E41" s="7" t="s">
        <v>25</v>
      </c>
      <c r="F41" s="10"/>
      <c r="G41" s="3"/>
      <c r="H41" s="3"/>
      <c r="I41" s="3"/>
      <c r="J41" s="28"/>
      <c r="K41" s="28"/>
      <c r="L41" s="28"/>
    </row>
    <row r="42" spans="2:13" x14ac:dyDescent="0.3">
      <c r="B42" s="23">
        <v>7</v>
      </c>
      <c r="C42" s="6"/>
      <c r="D42" s="7"/>
      <c r="E42" s="7"/>
      <c r="F42" s="10" t="s">
        <v>3</v>
      </c>
      <c r="G42" s="34">
        <v>50</v>
      </c>
      <c r="H42" s="3"/>
      <c r="I42" s="34">
        <v>80</v>
      </c>
      <c r="J42" s="35">
        <v>30</v>
      </c>
      <c r="K42" s="54">
        <f>+J42/G42*100</f>
        <v>60</v>
      </c>
      <c r="L42" s="54">
        <f>J42/I42*100</f>
        <v>37.5</v>
      </c>
    </row>
    <row r="43" spans="2:13" x14ac:dyDescent="0.3">
      <c r="B43" s="6"/>
      <c r="C43" s="6">
        <v>72</v>
      </c>
      <c r="D43" s="7"/>
      <c r="E43" s="7"/>
      <c r="F43" s="29" t="s">
        <v>26</v>
      </c>
      <c r="G43" s="3">
        <v>50</v>
      </c>
      <c r="H43" s="3"/>
      <c r="I43" s="3">
        <v>80</v>
      </c>
      <c r="J43" s="28"/>
      <c r="K43" s="28"/>
      <c r="L43" s="28"/>
    </row>
    <row r="44" spans="2:13" x14ac:dyDescent="0.3">
      <c r="B44" s="6"/>
      <c r="C44" s="6"/>
      <c r="D44" s="6">
        <v>721</v>
      </c>
      <c r="E44" s="6"/>
      <c r="F44" s="29" t="s">
        <v>27</v>
      </c>
      <c r="G44" s="3"/>
      <c r="H44" s="3"/>
      <c r="I44" s="3"/>
      <c r="J44" s="28"/>
      <c r="K44" s="28"/>
      <c r="L44" s="28"/>
    </row>
    <row r="45" spans="2:13" x14ac:dyDescent="0.3">
      <c r="B45" s="6"/>
      <c r="C45" s="6"/>
      <c r="D45" s="6"/>
      <c r="E45" s="6">
        <v>7211</v>
      </c>
      <c r="F45" s="29" t="s">
        <v>28</v>
      </c>
      <c r="G45" s="3">
        <v>50</v>
      </c>
      <c r="H45" s="3"/>
      <c r="I45" s="3"/>
      <c r="J45" s="28">
        <v>50</v>
      </c>
      <c r="K45" s="54">
        <f>+J45/G45*100</f>
        <v>100</v>
      </c>
      <c r="L45" s="54"/>
    </row>
    <row r="46" spans="2:13" x14ac:dyDescent="0.3">
      <c r="B46" s="6"/>
      <c r="C46" s="6"/>
      <c r="D46" s="6"/>
      <c r="E46" s="6"/>
      <c r="F46" s="29"/>
      <c r="G46" s="3"/>
      <c r="H46" s="3"/>
      <c r="I46" s="3"/>
      <c r="J46" s="28"/>
      <c r="K46" s="54"/>
      <c r="L46" s="54"/>
    </row>
    <row r="47" spans="2:13" x14ac:dyDescent="0.3">
      <c r="B47" s="6"/>
      <c r="C47" s="6"/>
      <c r="D47" s="6"/>
      <c r="E47" s="6"/>
      <c r="F47" s="29"/>
      <c r="G47" s="3"/>
      <c r="H47" s="3"/>
      <c r="I47" s="3"/>
      <c r="J47" s="180"/>
      <c r="K47" s="181"/>
      <c r="L47" s="181"/>
      <c r="M47" s="42"/>
    </row>
    <row r="48" spans="2:13" x14ac:dyDescent="0.3">
      <c r="B48" s="23"/>
      <c r="C48" s="10">
        <v>92</v>
      </c>
      <c r="D48" s="6"/>
      <c r="E48" s="6"/>
      <c r="F48" s="6" t="s">
        <v>158</v>
      </c>
      <c r="G48" s="3"/>
      <c r="H48" s="3"/>
      <c r="I48" s="4">
        <v>0</v>
      </c>
      <c r="J48" s="28">
        <v>0</v>
      </c>
      <c r="K48" s="54"/>
      <c r="L48" s="54"/>
    </row>
    <row r="49" spans="2:12" x14ac:dyDescent="0.3">
      <c r="B49" s="6"/>
      <c r="C49" s="10"/>
      <c r="D49" s="6">
        <v>922</v>
      </c>
      <c r="E49" s="6"/>
      <c r="F49" s="6" t="s">
        <v>159</v>
      </c>
      <c r="G49" s="3"/>
      <c r="H49" s="3"/>
      <c r="I49" s="4">
        <v>0</v>
      </c>
      <c r="J49" s="28">
        <v>0</v>
      </c>
      <c r="K49" s="54"/>
      <c r="L49" s="54"/>
    </row>
    <row r="50" spans="2:12" x14ac:dyDescent="0.3">
      <c r="B50" s="6"/>
      <c r="C50" s="10"/>
      <c r="D50" s="6"/>
      <c r="E50" s="6">
        <v>9221</v>
      </c>
      <c r="F50" s="6" t="s">
        <v>159</v>
      </c>
      <c r="G50" s="3"/>
      <c r="H50" s="3"/>
      <c r="I50" s="4">
        <v>160738.37</v>
      </c>
      <c r="J50" s="55">
        <v>178843</v>
      </c>
      <c r="K50" s="54"/>
      <c r="L50" s="54"/>
    </row>
    <row r="51" spans="2:12" x14ac:dyDescent="0.3">
      <c r="B51" s="6"/>
      <c r="C51" s="10"/>
      <c r="D51" s="6"/>
      <c r="E51" s="6"/>
      <c r="F51" s="23" t="s">
        <v>260</v>
      </c>
      <c r="G51" s="34">
        <v>0</v>
      </c>
      <c r="H51" s="34" t="e">
        <f>+SUM(#REF!+H48)</f>
        <v>#REF!</v>
      </c>
      <c r="I51" s="57">
        <f>+SUM(I10+I50)</f>
        <v>1896676.37</v>
      </c>
      <c r="J51" s="57">
        <f>+SUM(J10+J50)</f>
        <v>1089017.79</v>
      </c>
      <c r="K51" s="28"/>
      <c r="L51" s="54"/>
    </row>
    <row r="52" spans="2:12" x14ac:dyDescent="0.3">
      <c r="B52" s="60"/>
      <c r="C52" s="60"/>
      <c r="D52" s="60"/>
      <c r="E52" s="60"/>
      <c r="F52" s="61"/>
      <c r="G52" s="62"/>
      <c r="H52" s="62"/>
      <c r="I52" s="62"/>
      <c r="J52" s="63"/>
      <c r="K52" s="63"/>
      <c r="L52" s="64"/>
    </row>
    <row r="53" spans="2:12" x14ac:dyDescent="0.3">
      <c r="B53" s="60"/>
      <c r="C53" s="60"/>
      <c r="D53" s="60"/>
      <c r="E53" s="60"/>
      <c r="F53" s="61"/>
      <c r="G53" s="62"/>
      <c r="H53" s="62"/>
      <c r="I53" s="62"/>
      <c r="J53" s="63"/>
      <c r="K53" s="63"/>
      <c r="L53" s="64"/>
    </row>
    <row r="54" spans="2:12" ht="15.75" customHeight="1" x14ac:dyDescent="0.3"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</row>
    <row r="55" spans="2:12" ht="33" customHeight="1" x14ac:dyDescent="0.3">
      <c r="B55" s="225" t="s">
        <v>8</v>
      </c>
      <c r="C55" s="226"/>
      <c r="D55" s="226"/>
      <c r="E55" s="226"/>
      <c r="F55" s="227"/>
      <c r="G55" s="38" t="s">
        <v>274</v>
      </c>
      <c r="H55" s="38" t="s">
        <v>71</v>
      </c>
      <c r="I55" s="38" t="s">
        <v>291</v>
      </c>
      <c r="J55" s="38" t="s">
        <v>273</v>
      </c>
      <c r="K55" s="38" t="s">
        <v>16</v>
      </c>
      <c r="L55" s="38" t="s">
        <v>54</v>
      </c>
    </row>
    <row r="56" spans="2:12" s="27" customFormat="1" ht="10.199999999999999" x14ac:dyDescent="0.2">
      <c r="B56" s="228">
        <v>1</v>
      </c>
      <c r="C56" s="229"/>
      <c r="D56" s="229"/>
      <c r="E56" s="229"/>
      <c r="F56" s="230"/>
      <c r="G56" s="39">
        <v>2</v>
      </c>
      <c r="H56" s="39">
        <v>3</v>
      </c>
      <c r="I56" s="39">
        <v>4</v>
      </c>
      <c r="J56" s="39">
        <v>5</v>
      </c>
      <c r="K56" s="39" t="s">
        <v>18</v>
      </c>
      <c r="L56" s="39" t="s">
        <v>19</v>
      </c>
    </row>
    <row r="57" spans="2:12" x14ac:dyDescent="0.3">
      <c r="B57" s="5"/>
      <c r="C57" s="5"/>
      <c r="D57" s="5"/>
      <c r="E57" s="5"/>
      <c r="F57" s="5" t="s">
        <v>42</v>
      </c>
      <c r="G57" s="53">
        <f>+SUM(G58+G111)</f>
        <v>834222</v>
      </c>
      <c r="H57" s="3"/>
      <c r="I57" s="53">
        <f>+SUM(I58+I111)</f>
        <v>1735938</v>
      </c>
      <c r="J57" s="53">
        <f>+SUM(J58+J111)</f>
        <v>1092470.43</v>
      </c>
      <c r="K57" s="28"/>
      <c r="L57" s="28"/>
    </row>
    <row r="58" spans="2:12" x14ac:dyDescent="0.3">
      <c r="B58" s="5">
        <v>3</v>
      </c>
      <c r="C58" s="5"/>
      <c r="D58" s="5"/>
      <c r="E58" s="5"/>
      <c r="F58" s="5" t="s">
        <v>4</v>
      </c>
      <c r="G58" s="34">
        <f>+SUM(G59+G68+G101+G105)</f>
        <v>820543</v>
      </c>
      <c r="H58" s="3"/>
      <c r="I58" s="34">
        <f>+SUM(I59+I68+I101+I105)</f>
        <v>1682055</v>
      </c>
      <c r="J58" s="34">
        <f>+SUM(J59+J68+J101+J105)</f>
        <v>1089195.43</v>
      </c>
      <c r="K58" s="54">
        <f>+J58/G58*100</f>
        <v>132.74081065830796</v>
      </c>
      <c r="L58" s="54">
        <f>J58/I58*100</f>
        <v>64.753853470903138</v>
      </c>
    </row>
    <row r="59" spans="2:12" x14ac:dyDescent="0.3">
      <c r="B59" s="5"/>
      <c r="C59" s="10">
        <v>31</v>
      </c>
      <c r="D59" s="10"/>
      <c r="E59" s="10"/>
      <c r="F59" s="10" t="s">
        <v>5</v>
      </c>
      <c r="G59" s="34">
        <f>+SUM(G60+G63+G65)</f>
        <v>713076</v>
      </c>
      <c r="H59" s="3"/>
      <c r="I59" s="34">
        <f>+SUM(I60+I63+I65)</f>
        <v>1508380</v>
      </c>
      <c r="J59" s="34">
        <f>+SUM(J60+J63+J65)</f>
        <v>924773.28999999992</v>
      </c>
      <c r="K59" s="54">
        <f t="shared" ref="K59:K66" si="0">+J59/G59*100</f>
        <v>129.68790002748653</v>
      </c>
      <c r="L59" s="54">
        <f>J59/I59*100</f>
        <v>61.309039499330396</v>
      </c>
    </row>
    <row r="60" spans="2:12" x14ac:dyDescent="0.3">
      <c r="B60" s="6"/>
      <c r="C60" s="6"/>
      <c r="D60" s="6">
        <v>311</v>
      </c>
      <c r="E60" s="6"/>
      <c r="F60" s="6" t="s">
        <v>29</v>
      </c>
      <c r="G60" s="3">
        <v>595422</v>
      </c>
      <c r="H60" s="3"/>
      <c r="I60" s="3">
        <v>1244070</v>
      </c>
      <c r="J60" s="55">
        <f>+SUM(J61:J62)</f>
        <v>774519.85</v>
      </c>
      <c r="K60" s="54">
        <f t="shared" si="0"/>
        <v>130.07914554719173</v>
      </c>
      <c r="L60" s="28"/>
    </row>
    <row r="61" spans="2:12" x14ac:dyDescent="0.3">
      <c r="B61" s="6"/>
      <c r="C61" s="6"/>
      <c r="D61" s="6"/>
      <c r="E61" s="6">
        <v>3111</v>
      </c>
      <c r="F61" s="6" t="s">
        <v>30</v>
      </c>
      <c r="G61" s="3">
        <v>595422</v>
      </c>
      <c r="H61" s="3"/>
      <c r="I61" s="3"/>
      <c r="J61" s="55">
        <v>749868.45</v>
      </c>
      <c r="K61" s="54">
        <f t="shared" si="0"/>
        <v>125.93898948980721</v>
      </c>
      <c r="L61" s="28"/>
    </row>
    <row r="62" spans="2:12" x14ac:dyDescent="0.3">
      <c r="B62" s="6"/>
      <c r="C62" s="6"/>
      <c r="D62" s="6"/>
      <c r="E62" s="6">
        <v>3113</v>
      </c>
      <c r="F62" s="6" t="s">
        <v>281</v>
      </c>
      <c r="G62" s="3"/>
      <c r="H62" s="3"/>
      <c r="I62" s="3"/>
      <c r="J62" s="55">
        <v>24651.4</v>
      </c>
      <c r="K62" s="54"/>
      <c r="L62" s="28"/>
    </row>
    <row r="63" spans="2:12" x14ac:dyDescent="0.3">
      <c r="B63" s="6"/>
      <c r="C63" s="6"/>
      <c r="D63" s="6">
        <v>312</v>
      </c>
      <c r="E63" s="6"/>
      <c r="F63" s="6" t="s">
        <v>98</v>
      </c>
      <c r="G63" s="3">
        <v>23434</v>
      </c>
      <c r="H63" s="3"/>
      <c r="I63" s="3">
        <v>58105</v>
      </c>
      <c r="J63" s="55">
        <v>24885.439999999999</v>
      </c>
      <c r="K63" s="54">
        <f t="shared" si="0"/>
        <v>106.19373559784928</v>
      </c>
      <c r="L63" s="28"/>
    </row>
    <row r="64" spans="2:12" x14ac:dyDescent="0.3">
      <c r="B64" s="6"/>
      <c r="C64" s="6"/>
      <c r="D64" s="6"/>
      <c r="E64" s="6">
        <v>3121</v>
      </c>
      <c r="F64" s="6" t="s">
        <v>98</v>
      </c>
      <c r="G64" s="3">
        <v>23434</v>
      </c>
      <c r="H64" s="3"/>
      <c r="I64" s="3"/>
      <c r="J64" s="55">
        <v>24885</v>
      </c>
      <c r="K64" s="54">
        <f t="shared" si="0"/>
        <v>106.19185798412562</v>
      </c>
      <c r="L64" s="28"/>
    </row>
    <row r="65" spans="2:12" x14ac:dyDescent="0.3">
      <c r="B65" s="6"/>
      <c r="C65" s="6"/>
      <c r="D65" s="6">
        <v>313</v>
      </c>
      <c r="E65" s="6"/>
      <c r="F65" s="6" t="s">
        <v>99</v>
      </c>
      <c r="G65" s="3">
        <v>94220</v>
      </c>
      <c r="H65" s="3"/>
      <c r="I65" s="3">
        <v>206205</v>
      </c>
      <c r="J65" s="55">
        <v>125368</v>
      </c>
      <c r="K65" s="54">
        <f t="shared" si="0"/>
        <v>133.05879855656971</v>
      </c>
      <c r="L65" s="28"/>
    </row>
    <row r="66" spans="2:12" x14ac:dyDescent="0.3">
      <c r="B66" s="6"/>
      <c r="C66" s="6"/>
      <c r="D66" s="6"/>
      <c r="E66" s="6">
        <v>3132</v>
      </c>
      <c r="F66" s="6" t="s">
        <v>100</v>
      </c>
      <c r="G66" s="3">
        <v>94220</v>
      </c>
      <c r="H66" s="3"/>
      <c r="I66" s="3"/>
      <c r="J66" s="55">
        <v>125368.11</v>
      </c>
      <c r="K66" s="54">
        <f t="shared" si="0"/>
        <v>133.05891530460624</v>
      </c>
      <c r="L66" s="28"/>
    </row>
    <row r="67" spans="2:12" x14ac:dyDescent="0.3">
      <c r="B67" s="6"/>
      <c r="C67" s="6"/>
      <c r="D67" s="6"/>
      <c r="E67" s="6"/>
      <c r="F67" s="6"/>
      <c r="G67" s="3"/>
      <c r="H67" s="3"/>
      <c r="I67" s="3"/>
      <c r="J67" s="28"/>
      <c r="K67" s="28"/>
      <c r="L67" s="28"/>
    </row>
    <row r="68" spans="2:12" x14ac:dyDescent="0.3">
      <c r="B68" s="6"/>
      <c r="C68" s="6">
        <v>32</v>
      </c>
      <c r="D68" s="7"/>
      <c r="E68" s="7"/>
      <c r="F68" s="6" t="s">
        <v>12</v>
      </c>
      <c r="G68" s="34">
        <f>+SUM(G69+G73+G80+G90+G93)</f>
        <v>98765</v>
      </c>
      <c r="H68" s="3"/>
      <c r="I68" s="34">
        <f>+SUM(I69+I73+I80+I90+I93)</f>
        <v>170925</v>
      </c>
      <c r="J68" s="34">
        <f>+SUM(J69+J73+J80+J90+J93)</f>
        <v>163970.14000000001</v>
      </c>
      <c r="K68" s="54">
        <f>+J68/G68*100</f>
        <v>166.02049308965726</v>
      </c>
      <c r="L68" s="57">
        <f>J68/I68*100</f>
        <v>95.931045780313013</v>
      </c>
    </row>
    <row r="69" spans="2:12" x14ac:dyDescent="0.3">
      <c r="B69" s="6"/>
      <c r="C69" s="6"/>
      <c r="D69" s="6">
        <v>321</v>
      </c>
      <c r="E69" s="6"/>
      <c r="F69" s="6" t="s">
        <v>31</v>
      </c>
      <c r="G69" s="3">
        <f>+SUM(G70:G72)</f>
        <v>25609</v>
      </c>
      <c r="H69" s="3"/>
      <c r="I69" s="3">
        <v>42280</v>
      </c>
      <c r="J69" s="3">
        <f>+SUM(J70:J72)</f>
        <v>32534.22</v>
      </c>
      <c r="K69" s="54">
        <f t="shared" ref="K69:K91" si="1">+J69/G69*100</f>
        <v>127.04213362489749</v>
      </c>
      <c r="L69" s="28"/>
    </row>
    <row r="70" spans="2:12" x14ac:dyDescent="0.3">
      <c r="B70" s="6"/>
      <c r="C70" s="23"/>
      <c r="D70" s="6"/>
      <c r="E70" s="6">
        <v>3211</v>
      </c>
      <c r="F70" s="29" t="s">
        <v>32</v>
      </c>
      <c r="G70" s="3">
        <v>11509</v>
      </c>
      <c r="H70" s="3"/>
      <c r="I70" s="3"/>
      <c r="J70" s="55">
        <v>21596</v>
      </c>
      <c r="K70" s="54">
        <f t="shared" si="1"/>
        <v>187.64445216786862</v>
      </c>
      <c r="L70" s="28"/>
    </row>
    <row r="71" spans="2:12" ht="26.4" x14ac:dyDescent="0.3">
      <c r="B71" s="6"/>
      <c r="C71" s="23"/>
      <c r="D71" s="6"/>
      <c r="E71" s="6">
        <v>3212</v>
      </c>
      <c r="F71" s="29" t="s">
        <v>101</v>
      </c>
      <c r="G71" s="3">
        <v>13519</v>
      </c>
      <c r="H71" s="3"/>
      <c r="I71" s="3"/>
      <c r="J71" s="55">
        <v>10433.219999999999</v>
      </c>
      <c r="K71" s="54">
        <f t="shared" si="1"/>
        <v>77.174495154967076</v>
      </c>
      <c r="L71" s="28"/>
    </row>
    <row r="72" spans="2:12" x14ac:dyDescent="0.3">
      <c r="B72" s="6"/>
      <c r="C72" s="23"/>
      <c r="D72" s="6"/>
      <c r="E72" s="6">
        <v>3213</v>
      </c>
      <c r="F72" s="29" t="s">
        <v>102</v>
      </c>
      <c r="G72" s="3">
        <v>581</v>
      </c>
      <c r="H72" s="3"/>
      <c r="I72" s="3"/>
      <c r="J72" s="28">
        <v>505</v>
      </c>
      <c r="K72" s="54">
        <f t="shared" si="1"/>
        <v>86.91910499139415</v>
      </c>
      <c r="L72" s="28"/>
    </row>
    <row r="73" spans="2:12" x14ac:dyDescent="0.3">
      <c r="B73" s="6"/>
      <c r="C73" s="23"/>
      <c r="D73" s="6">
        <v>322</v>
      </c>
      <c r="E73" s="6"/>
      <c r="F73" s="29" t="s">
        <v>103</v>
      </c>
      <c r="G73" s="3">
        <f>+SUM(G74:G79)</f>
        <v>18168</v>
      </c>
      <c r="H73" s="3"/>
      <c r="I73" s="3">
        <v>43785</v>
      </c>
      <c r="J73" s="3">
        <f>+SUM(J74:J79)</f>
        <v>23688.010000000002</v>
      </c>
      <c r="K73" s="54">
        <f t="shared" si="1"/>
        <v>130.38314619110525</v>
      </c>
      <c r="L73" s="28"/>
    </row>
    <row r="74" spans="2:12" x14ac:dyDescent="0.3">
      <c r="B74" s="6"/>
      <c r="C74" s="23"/>
      <c r="D74" s="6"/>
      <c r="E74" s="6">
        <v>3221</v>
      </c>
      <c r="F74" s="29" t="s">
        <v>104</v>
      </c>
      <c r="G74" s="3">
        <v>7686</v>
      </c>
      <c r="H74" s="3"/>
      <c r="I74" s="3"/>
      <c r="J74" s="55">
        <v>10519.1</v>
      </c>
      <c r="K74" s="54">
        <f t="shared" si="1"/>
        <v>136.86052563101745</v>
      </c>
      <c r="L74" s="28"/>
    </row>
    <row r="75" spans="2:12" x14ac:dyDescent="0.3">
      <c r="B75" s="6"/>
      <c r="C75" s="23"/>
      <c r="D75" s="6"/>
      <c r="E75" s="6">
        <v>3222</v>
      </c>
      <c r="F75" s="29" t="s">
        <v>105</v>
      </c>
      <c r="G75" s="3">
        <v>1953</v>
      </c>
      <c r="H75" s="3"/>
      <c r="I75" s="3"/>
      <c r="J75" s="55">
        <v>3124.38</v>
      </c>
      <c r="K75" s="54">
        <f t="shared" si="1"/>
        <v>159.97849462365593</v>
      </c>
      <c r="L75" s="28"/>
    </row>
    <row r="76" spans="2:12" x14ac:dyDescent="0.3">
      <c r="B76" s="6"/>
      <c r="C76" s="23"/>
      <c r="D76" s="6"/>
      <c r="E76" s="6">
        <v>3223</v>
      </c>
      <c r="F76" s="29" t="s">
        <v>106</v>
      </c>
      <c r="G76" s="3">
        <v>8003</v>
      </c>
      <c r="H76" s="3"/>
      <c r="I76" s="3"/>
      <c r="J76" s="55">
        <v>8249.2800000000007</v>
      </c>
      <c r="K76" s="54">
        <f t="shared" si="1"/>
        <v>103.07734599525178</v>
      </c>
      <c r="L76" s="28"/>
    </row>
    <row r="77" spans="2:12" x14ac:dyDescent="0.3">
      <c r="B77" s="6"/>
      <c r="C77" s="23"/>
      <c r="D77" s="6"/>
      <c r="E77" s="6">
        <v>3224</v>
      </c>
      <c r="F77" s="29" t="s">
        <v>107</v>
      </c>
      <c r="G77" s="3">
        <v>266</v>
      </c>
      <c r="H77" s="3"/>
      <c r="I77" s="3"/>
      <c r="J77" s="55">
        <v>1763</v>
      </c>
      <c r="K77" s="54">
        <f t="shared" si="1"/>
        <v>662.78195488721803</v>
      </c>
      <c r="L77" s="28"/>
    </row>
    <row r="78" spans="2:12" x14ac:dyDescent="0.3">
      <c r="B78" s="6"/>
      <c r="C78" s="23"/>
      <c r="D78" s="6"/>
      <c r="E78" s="6">
        <v>3225</v>
      </c>
      <c r="F78" s="29" t="s">
        <v>108</v>
      </c>
      <c r="G78" s="3">
        <v>107</v>
      </c>
      <c r="H78" s="3"/>
      <c r="I78" s="3"/>
      <c r="J78" s="55">
        <v>32.25</v>
      </c>
      <c r="K78" s="54"/>
      <c r="L78" s="28"/>
    </row>
    <row r="79" spans="2:12" x14ac:dyDescent="0.3">
      <c r="B79" s="6"/>
      <c r="C79" s="23"/>
      <c r="D79" s="6"/>
      <c r="E79" s="6">
        <v>3227</v>
      </c>
      <c r="F79" s="29" t="s">
        <v>261</v>
      </c>
      <c r="G79" s="3">
        <v>153</v>
      </c>
      <c r="H79" s="3"/>
      <c r="I79" s="3"/>
      <c r="J79" s="55">
        <v>0</v>
      </c>
      <c r="K79" s="54"/>
      <c r="L79" s="28"/>
    </row>
    <row r="80" spans="2:12" x14ac:dyDescent="0.3">
      <c r="B80" s="6"/>
      <c r="C80" s="23"/>
      <c r="D80" s="6">
        <v>323</v>
      </c>
      <c r="E80" s="6"/>
      <c r="F80" s="29" t="s">
        <v>109</v>
      </c>
      <c r="G80" s="3">
        <f>+SUM(G81:G89)</f>
        <v>49302</v>
      </c>
      <c r="H80" s="3"/>
      <c r="I80" s="3">
        <v>67720</v>
      </c>
      <c r="J80" s="3">
        <f>+SUM(J81:J89)</f>
        <v>66023.540000000008</v>
      </c>
      <c r="K80" s="54">
        <f t="shared" si="1"/>
        <v>133.9165551093262</v>
      </c>
      <c r="L80" s="28"/>
    </row>
    <row r="81" spans="2:12" x14ac:dyDescent="0.3">
      <c r="B81" s="6"/>
      <c r="C81" s="23"/>
      <c r="D81" s="6"/>
      <c r="E81" s="6">
        <v>3231</v>
      </c>
      <c r="F81" s="29" t="s">
        <v>110</v>
      </c>
      <c r="G81" s="3">
        <v>1803</v>
      </c>
      <c r="H81" s="3"/>
      <c r="I81" s="3"/>
      <c r="J81" s="55">
        <v>6800.97</v>
      </c>
      <c r="K81" s="54">
        <f t="shared" si="1"/>
        <v>377.20299500831948</v>
      </c>
      <c r="L81" s="28"/>
    </row>
    <row r="82" spans="2:12" x14ac:dyDescent="0.3">
      <c r="B82" s="6"/>
      <c r="C82" s="23"/>
      <c r="D82" s="6"/>
      <c r="E82" s="6">
        <v>3232</v>
      </c>
      <c r="F82" s="29" t="s">
        <v>111</v>
      </c>
      <c r="G82" s="3">
        <v>6408</v>
      </c>
      <c r="H82" s="3"/>
      <c r="I82" s="3"/>
      <c r="J82" s="55">
        <v>3101.54</v>
      </c>
      <c r="K82" s="54">
        <f t="shared" si="1"/>
        <v>48.40106117353308</v>
      </c>
      <c r="L82" s="28"/>
    </row>
    <row r="83" spans="2:12" x14ac:dyDescent="0.3">
      <c r="B83" s="6"/>
      <c r="C83" s="23"/>
      <c r="D83" s="6"/>
      <c r="E83" s="6">
        <v>3233</v>
      </c>
      <c r="F83" s="29" t="s">
        <v>112</v>
      </c>
      <c r="G83" s="3">
        <v>190</v>
      </c>
      <c r="H83" s="3"/>
      <c r="I83" s="3"/>
      <c r="J83" s="55">
        <v>730</v>
      </c>
      <c r="K83" s="54">
        <f t="shared" si="1"/>
        <v>384.21052631578948</v>
      </c>
      <c r="L83" s="28"/>
    </row>
    <row r="84" spans="2:12" x14ac:dyDescent="0.3">
      <c r="B84" s="6"/>
      <c r="C84" s="23"/>
      <c r="D84" s="6"/>
      <c r="E84" s="6">
        <v>3234</v>
      </c>
      <c r="F84" s="29" t="s">
        <v>113</v>
      </c>
      <c r="G84" s="3">
        <v>2627</v>
      </c>
      <c r="H84" s="3"/>
      <c r="I84" s="3"/>
      <c r="J84" s="55">
        <v>2259.85</v>
      </c>
      <c r="K84" s="54">
        <f t="shared" si="1"/>
        <v>86.023981728207076</v>
      </c>
      <c r="L84" s="28"/>
    </row>
    <row r="85" spans="2:12" x14ac:dyDescent="0.3">
      <c r="B85" s="6"/>
      <c r="C85" s="23"/>
      <c r="D85" s="6"/>
      <c r="E85" s="6">
        <v>3235</v>
      </c>
      <c r="F85" s="29" t="s">
        <v>114</v>
      </c>
      <c r="G85" s="3">
        <v>5374</v>
      </c>
      <c r="H85" s="3"/>
      <c r="I85" s="3"/>
      <c r="J85" s="55">
        <v>5928.75</v>
      </c>
      <c r="K85" s="54">
        <f t="shared" si="1"/>
        <v>110.32285076293265</v>
      </c>
      <c r="L85" s="28"/>
    </row>
    <row r="86" spans="2:12" x14ac:dyDescent="0.3">
      <c r="B86" s="6"/>
      <c r="C86" s="23"/>
      <c r="D86" s="6"/>
      <c r="E86" s="6">
        <v>3236</v>
      </c>
      <c r="F86" s="29" t="s">
        <v>115</v>
      </c>
      <c r="G86" s="3">
        <v>3440</v>
      </c>
      <c r="H86" s="3"/>
      <c r="I86" s="3"/>
      <c r="J86" s="55">
        <v>5010</v>
      </c>
      <c r="K86" s="54">
        <f t="shared" si="1"/>
        <v>145.63953488372093</v>
      </c>
      <c r="L86" s="28"/>
    </row>
    <row r="87" spans="2:12" x14ac:dyDescent="0.3">
      <c r="B87" s="6"/>
      <c r="C87" s="23"/>
      <c r="D87" s="6"/>
      <c r="E87" s="6">
        <v>3237</v>
      </c>
      <c r="F87" s="29" t="s">
        <v>116</v>
      </c>
      <c r="G87" s="3">
        <v>3376</v>
      </c>
      <c r="H87" s="3"/>
      <c r="I87" s="3"/>
      <c r="J87" s="55">
        <v>3807.69</v>
      </c>
      <c r="K87" s="54">
        <f t="shared" si="1"/>
        <v>112.78702606635072</v>
      </c>
      <c r="L87" s="28"/>
    </row>
    <row r="88" spans="2:12" x14ac:dyDescent="0.3">
      <c r="B88" s="6"/>
      <c r="C88" s="23"/>
      <c r="D88" s="6"/>
      <c r="E88" s="6">
        <v>3238</v>
      </c>
      <c r="F88" s="29" t="s">
        <v>117</v>
      </c>
      <c r="G88" s="3">
        <v>4471</v>
      </c>
      <c r="H88" s="3"/>
      <c r="I88" s="3"/>
      <c r="J88" s="55">
        <v>4695.6000000000004</v>
      </c>
      <c r="K88" s="54">
        <f t="shared" si="1"/>
        <v>105.02348467904272</v>
      </c>
      <c r="L88" s="28"/>
    </row>
    <row r="89" spans="2:12" x14ac:dyDescent="0.3">
      <c r="B89" s="6"/>
      <c r="C89" s="23"/>
      <c r="D89" s="6"/>
      <c r="E89" s="6">
        <v>3239</v>
      </c>
      <c r="F89" s="29" t="s">
        <v>118</v>
      </c>
      <c r="G89" s="3">
        <v>21613</v>
      </c>
      <c r="H89" s="3"/>
      <c r="I89" s="3"/>
      <c r="J89" s="55">
        <v>33689.14</v>
      </c>
      <c r="K89" s="54">
        <f t="shared" si="1"/>
        <v>155.87442742793689</v>
      </c>
      <c r="L89" s="28"/>
    </row>
    <row r="90" spans="2:12" x14ac:dyDescent="0.3">
      <c r="B90" s="6"/>
      <c r="C90" s="23"/>
      <c r="D90" s="6">
        <v>324</v>
      </c>
      <c r="E90" s="6"/>
      <c r="F90" s="29" t="s">
        <v>119</v>
      </c>
      <c r="G90" s="3">
        <v>313</v>
      </c>
      <c r="H90" s="3"/>
      <c r="I90" s="3">
        <v>4000</v>
      </c>
      <c r="J90" s="55">
        <v>36284.65</v>
      </c>
      <c r="K90" s="54">
        <f t="shared" si="1"/>
        <v>11592.539936102237</v>
      </c>
      <c r="L90" s="28"/>
    </row>
    <row r="91" spans="2:12" x14ac:dyDescent="0.3">
      <c r="B91" s="6"/>
      <c r="C91" s="23"/>
      <c r="D91" s="6"/>
      <c r="E91" s="6">
        <v>3241</v>
      </c>
      <c r="F91" s="29" t="s">
        <v>119</v>
      </c>
      <c r="G91" s="3">
        <v>313</v>
      </c>
      <c r="H91" s="3"/>
      <c r="I91" s="3"/>
      <c r="J91" s="55">
        <v>36284.65</v>
      </c>
      <c r="K91" s="54">
        <f t="shared" si="1"/>
        <v>11592.539936102237</v>
      </c>
      <c r="L91" s="28"/>
    </row>
    <row r="92" spans="2:12" x14ac:dyDescent="0.3">
      <c r="B92" s="6"/>
      <c r="C92" s="23"/>
      <c r="D92" s="6"/>
      <c r="E92" s="6"/>
      <c r="F92" s="29"/>
      <c r="G92" s="3"/>
      <c r="H92" s="3"/>
      <c r="I92" s="3"/>
      <c r="J92" s="28"/>
      <c r="K92" s="28"/>
      <c r="L92" s="28"/>
    </row>
    <row r="93" spans="2:12" x14ac:dyDescent="0.3">
      <c r="B93" s="6"/>
      <c r="C93" s="23"/>
      <c r="D93" s="6">
        <v>329</v>
      </c>
      <c r="E93" s="6"/>
      <c r="F93" s="29" t="s">
        <v>120</v>
      </c>
      <c r="G93" s="3">
        <f>+SUM(G94:G99)</f>
        <v>5373</v>
      </c>
      <c r="H93" s="3"/>
      <c r="I93" s="3">
        <v>13140</v>
      </c>
      <c r="J93" s="3">
        <f>+SUM(J94:J99)</f>
        <v>5439.72</v>
      </c>
      <c r="K93" s="54">
        <f t="shared" ref="K93:K99" si="2">+J93/G93*100</f>
        <v>101.24176437744276</v>
      </c>
      <c r="L93" s="28"/>
    </row>
    <row r="94" spans="2:12" x14ac:dyDescent="0.3">
      <c r="B94" s="6"/>
      <c r="C94" s="23"/>
      <c r="D94" s="6"/>
      <c r="E94" s="6">
        <v>3292</v>
      </c>
      <c r="F94" s="29" t="s">
        <v>121</v>
      </c>
      <c r="G94" s="3">
        <v>1026</v>
      </c>
      <c r="H94" s="3"/>
      <c r="I94" s="3"/>
      <c r="J94" s="55">
        <v>1025.79</v>
      </c>
      <c r="K94" s="54">
        <f t="shared" si="2"/>
        <v>99.979532163742689</v>
      </c>
      <c r="L94" s="28"/>
    </row>
    <row r="95" spans="2:12" x14ac:dyDescent="0.3">
      <c r="B95" s="6"/>
      <c r="C95" s="6"/>
      <c r="D95" s="6"/>
      <c r="E95" s="6">
        <v>3293</v>
      </c>
      <c r="F95" s="29" t="s">
        <v>122</v>
      </c>
      <c r="G95" s="3">
        <v>516</v>
      </c>
      <c r="H95" s="3"/>
      <c r="I95" s="3"/>
      <c r="J95" s="55">
        <v>1003.67</v>
      </c>
      <c r="K95" s="54">
        <f t="shared" si="2"/>
        <v>194.50968992248062</v>
      </c>
      <c r="L95" s="28"/>
    </row>
    <row r="96" spans="2:12" x14ac:dyDescent="0.3">
      <c r="B96" s="6"/>
      <c r="C96" s="6"/>
      <c r="D96" s="6"/>
      <c r="E96" s="6">
        <v>3294</v>
      </c>
      <c r="F96" s="29" t="s">
        <v>123</v>
      </c>
      <c r="G96" s="3">
        <v>100</v>
      </c>
      <c r="H96" s="3"/>
      <c r="I96" s="3"/>
      <c r="J96" s="55">
        <v>100</v>
      </c>
      <c r="K96" s="54">
        <f t="shared" si="2"/>
        <v>100</v>
      </c>
      <c r="L96" s="28"/>
    </row>
    <row r="97" spans="2:12" x14ac:dyDescent="0.3">
      <c r="B97" s="6"/>
      <c r="C97" s="23"/>
      <c r="D97" s="6"/>
      <c r="E97" s="6">
        <v>3295</v>
      </c>
      <c r="F97" s="29" t="s">
        <v>124</v>
      </c>
      <c r="G97" s="3">
        <v>2145</v>
      </c>
      <c r="H97" s="3"/>
      <c r="I97" s="3"/>
      <c r="J97" s="55">
        <v>2663.64</v>
      </c>
      <c r="K97" s="54">
        <f t="shared" si="2"/>
        <v>124.17902097902098</v>
      </c>
      <c r="L97" s="28"/>
    </row>
    <row r="98" spans="2:12" x14ac:dyDescent="0.3">
      <c r="B98" s="6"/>
      <c r="C98" s="23"/>
      <c r="D98" s="6"/>
      <c r="E98" s="6">
        <v>3296</v>
      </c>
      <c r="F98" s="29" t="s">
        <v>125</v>
      </c>
      <c r="G98" s="3">
        <v>544</v>
      </c>
      <c r="H98" s="3"/>
      <c r="I98" s="3"/>
      <c r="J98" s="55">
        <v>0</v>
      </c>
      <c r="K98" s="28"/>
      <c r="L98" s="28"/>
    </row>
    <row r="99" spans="2:12" x14ac:dyDescent="0.3">
      <c r="B99" s="6"/>
      <c r="C99" s="23"/>
      <c r="D99" s="6"/>
      <c r="E99" s="6">
        <v>3299</v>
      </c>
      <c r="F99" s="29" t="s">
        <v>126</v>
      </c>
      <c r="G99" s="3">
        <v>1042</v>
      </c>
      <c r="H99" s="3"/>
      <c r="I99" s="3"/>
      <c r="J99" s="55">
        <v>646.62</v>
      </c>
      <c r="K99" s="54">
        <f t="shared" si="2"/>
        <v>62.055662188099816</v>
      </c>
      <c r="L99" s="28"/>
    </row>
    <row r="100" spans="2:12" x14ac:dyDescent="0.3">
      <c r="B100" s="6"/>
      <c r="C100" s="23"/>
      <c r="D100" s="6"/>
      <c r="E100" s="6"/>
      <c r="F100" s="29"/>
      <c r="G100" s="3"/>
      <c r="H100" s="3"/>
      <c r="I100" s="3"/>
      <c r="J100" s="28"/>
      <c r="K100" s="28"/>
      <c r="L100" s="28"/>
    </row>
    <row r="101" spans="2:12" x14ac:dyDescent="0.3">
      <c r="B101" s="6"/>
      <c r="C101" s="6">
        <v>34</v>
      </c>
      <c r="D101" s="6"/>
      <c r="E101" s="6"/>
      <c r="F101" s="29" t="s">
        <v>127</v>
      </c>
      <c r="G101" s="34">
        <v>965</v>
      </c>
      <c r="H101" s="3"/>
      <c r="I101" s="34">
        <v>1800</v>
      </c>
      <c r="J101" s="57">
        <v>452</v>
      </c>
      <c r="K101" s="54">
        <f>+J101/G101*100</f>
        <v>46.839378238341965</v>
      </c>
      <c r="L101" s="57">
        <f>J101/I101*100</f>
        <v>25.111111111111111</v>
      </c>
    </row>
    <row r="102" spans="2:12" x14ac:dyDescent="0.3">
      <c r="B102" s="6"/>
      <c r="C102" s="6"/>
      <c r="D102" s="6">
        <v>343</v>
      </c>
      <c r="E102" s="6"/>
      <c r="F102" s="29" t="s">
        <v>128</v>
      </c>
      <c r="G102" s="3">
        <f>+SUM(G103:G104)</f>
        <v>965</v>
      </c>
      <c r="H102" s="3"/>
      <c r="I102" s="3">
        <v>1800</v>
      </c>
      <c r="J102" s="55">
        <v>451.69</v>
      </c>
      <c r="K102" s="54">
        <f>+J102/G102*100</f>
        <v>46.807253886010365</v>
      </c>
      <c r="L102" s="28"/>
    </row>
    <row r="103" spans="2:12" x14ac:dyDescent="0.3">
      <c r="B103" s="6"/>
      <c r="C103" s="6"/>
      <c r="D103" s="6"/>
      <c r="E103" s="6">
        <v>3431</v>
      </c>
      <c r="F103" s="29" t="s">
        <v>129</v>
      </c>
      <c r="G103" s="3">
        <v>441</v>
      </c>
      <c r="H103" s="3"/>
      <c r="I103" s="3"/>
      <c r="J103" s="55">
        <v>451.69</v>
      </c>
      <c r="K103" s="54">
        <f>+J103/G103*100</f>
        <v>102.42403628117913</v>
      </c>
      <c r="L103" s="28"/>
    </row>
    <row r="104" spans="2:12" x14ac:dyDescent="0.3">
      <c r="B104" s="6"/>
      <c r="C104" s="6"/>
      <c r="D104" s="6"/>
      <c r="E104" s="6">
        <v>3433</v>
      </c>
      <c r="F104" s="29" t="s">
        <v>144</v>
      </c>
      <c r="G104" s="3">
        <v>524</v>
      </c>
      <c r="H104" s="3"/>
      <c r="I104" s="3"/>
      <c r="J104" s="28">
        <v>0</v>
      </c>
      <c r="K104" s="54">
        <f>+J104/G104*100</f>
        <v>0</v>
      </c>
      <c r="L104" s="28"/>
    </row>
    <row r="105" spans="2:12" x14ac:dyDescent="0.3">
      <c r="B105" s="6"/>
      <c r="C105" s="6">
        <v>38</v>
      </c>
      <c r="D105" s="6"/>
      <c r="E105" s="6"/>
      <c r="F105" s="29" t="s">
        <v>130</v>
      </c>
      <c r="G105" s="34">
        <f>+SUM(G107:G108)</f>
        <v>7737</v>
      </c>
      <c r="H105" s="3"/>
      <c r="I105" s="34">
        <v>950</v>
      </c>
      <c r="J105" s="57">
        <f>+SUM(J107:J108)</f>
        <v>0</v>
      </c>
      <c r="K105" s="54">
        <f>+J105/G105*100</f>
        <v>0</v>
      </c>
      <c r="L105" s="57">
        <f>J105/I105*100</f>
        <v>0</v>
      </c>
    </row>
    <row r="106" spans="2:12" x14ac:dyDescent="0.3">
      <c r="B106" s="6"/>
      <c r="C106" s="6"/>
      <c r="D106" s="6">
        <v>381</v>
      </c>
      <c r="E106" s="6"/>
      <c r="F106" s="29" t="s">
        <v>131</v>
      </c>
      <c r="G106" s="3"/>
      <c r="H106" s="3"/>
      <c r="I106" s="3">
        <v>950</v>
      </c>
      <c r="J106" s="28"/>
      <c r="K106" s="28"/>
      <c r="L106" s="28"/>
    </row>
    <row r="107" spans="2:12" x14ac:dyDescent="0.3">
      <c r="B107" s="6"/>
      <c r="C107" s="6"/>
      <c r="D107" s="6"/>
      <c r="E107" s="6">
        <v>3812</v>
      </c>
      <c r="F107" s="29" t="s">
        <v>145</v>
      </c>
      <c r="G107" s="3"/>
      <c r="H107" s="3"/>
      <c r="I107" s="3"/>
      <c r="J107" s="28">
        <v>0</v>
      </c>
      <c r="K107" s="54">
        <v>0</v>
      </c>
      <c r="L107" s="28"/>
    </row>
    <row r="108" spans="2:12" x14ac:dyDescent="0.3">
      <c r="B108" s="6"/>
      <c r="C108" s="6"/>
      <c r="D108" s="6"/>
      <c r="E108" s="6">
        <v>3813</v>
      </c>
      <c r="F108" s="29" t="s">
        <v>132</v>
      </c>
      <c r="G108" s="3">
        <v>7737</v>
      </c>
      <c r="H108" s="3"/>
      <c r="I108" s="3"/>
      <c r="J108" s="55">
        <v>0</v>
      </c>
      <c r="K108" s="54">
        <f>+J108/G108*100</f>
        <v>0</v>
      </c>
      <c r="L108" s="28"/>
    </row>
    <row r="109" spans="2:12" x14ac:dyDescent="0.3">
      <c r="B109" s="6"/>
      <c r="C109" s="23"/>
      <c r="D109" s="7"/>
      <c r="E109" s="7" t="s">
        <v>25</v>
      </c>
      <c r="F109" s="7"/>
      <c r="G109" s="3"/>
      <c r="H109" s="3"/>
      <c r="I109" s="3"/>
      <c r="J109" s="28"/>
      <c r="K109" s="28"/>
      <c r="L109" s="28"/>
    </row>
    <row r="110" spans="2:12" x14ac:dyDescent="0.3">
      <c r="B110" s="6"/>
      <c r="C110" s="6"/>
      <c r="D110" s="7"/>
      <c r="E110" s="7"/>
      <c r="F110" s="7"/>
      <c r="G110" s="3"/>
      <c r="H110" s="3"/>
      <c r="I110" s="3"/>
      <c r="J110" s="28"/>
      <c r="K110" s="28"/>
      <c r="L110" s="28"/>
    </row>
    <row r="111" spans="2:12" x14ac:dyDescent="0.3">
      <c r="B111" s="8">
        <v>4</v>
      </c>
      <c r="C111" s="9"/>
      <c r="D111" s="9"/>
      <c r="E111" s="9"/>
      <c r="F111" s="21" t="s">
        <v>6</v>
      </c>
      <c r="G111" s="34">
        <f>+SUM(G112+G118+G127)</f>
        <v>13679</v>
      </c>
      <c r="H111" s="3"/>
      <c r="I111" s="34">
        <f>+SUM(I112+I118+I127)</f>
        <v>53883</v>
      </c>
      <c r="J111" s="34">
        <f>+SUM(J112+J118+J127)</f>
        <v>3275</v>
      </c>
      <c r="K111" s="54">
        <f>+J111/G111*100</f>
        <v>23.941808611740626</v>
      </c>
      <c r="L111" s="57">
        <f>J111/I111*100</f>
        <v>6.0779837796707685</v>
      </c>
    </row>
    <row r="112" spans="2:12" ht="26.4" x14ac:dyDescent="0.3">
      <c r="B112" s="10"/>
      <c r="C112" s="10">
        <v>41</v>
      </c>
      <c r="D112" s="10"/>
      <c r="E112" s="10"/>
      <c r="F112" s="22" t="s">
        <v>7</v>
      </c>
      <c r="G112" s="34">
        <v>0</v>
      </c>
      <c r="H112" s="3"/>
      <c r="I112" s="56">
        <v>0</v>
      </c>
      <c r="J112" s="28">
        <v>0</v>
      </c>
      <c r="K112" s="28"/>
      <c r="L112" s="57"/>
    </row>
    <row r="113" spans="2:12" x14ac:dyDescent="0.3">
      <c r="B113" s="10"/>
      <c r="C113" s="10"/>
      <c r="D113" s="6">
        <v>411</v>
      </c>
      <c r="E113" s="6"/>
      <c r="F113" s="6" t="s">
        <v>33</v>
      </c>
      <c r="G113" s="3"/>
      <c r="H113" s="3"/>
      <c r="I113" s="4"/>
      <c r="J113" s="28"/>
      <c r="K113" s="28"/>
      <c r="L113" s="28"/>
    </row>
    <row r="114" spans="2:12" x14ac:dyDescent="0.3">
      <c r="B114" s="10"/>
      <c r="C114" s="10"/>
      <c r="D114" s="6"/>
      <c r="E114" s="6">
        <v>4111</v>
      </c>
      <c r="F114" s="6" t="s">
        <v>34</v>
      </c>
      <c r="G114" s="3"/>
      <c r="H114" s="3"/>
      <c r="I114" s="4"/>
      <c r="J114" s="28"/>
      <c r="K114" s="28"/>
      <c r="L114" s="28"/>
    </row>
    <row r="115" spans="2:12" x14ac:dyDescent="0.3">
      <c r="B115" s="10"/>
      <c r="C115" s="10"/>
      <c r="D115" s="6">
        <v>412</v>
      </c>
      <c r="E115" s="6"/>
      <c r="F115" s="6" t="s">
        <v>133</v>
      </c>
      <c r="G115" s="3">
        <v>0</v>
      </c>
      <c r="H115" s="3"/>
      <c r="I115" s="4"/>
      <c r="J115" s="28">
        <v>0</v>
      </c>
      <c r="K115" s="54">
        <v>0</v>
      </c>
      <c r="L115" s="28"/>
    </row>
    <row r="116" spans="2:12" x14ac:dyDescent="0.3">
      <c r="B116" s="10"/>
      <c r="C116" s="10"/>
      <c r="D116" s="6"/>
      <c r="E116" s="6">
        <v>4123</v>
      </c>
      <c r="F116" s="6" t="s">
        <v>134</v>
      </c>
      <c r="G116" s="3">
        <v>0</v>
      </c>
      <c r="H116" s="3"/>
      <c r="I116" s="4"/>
      <c r="J116" s="28">
        <v>0</v>
      </c>
      <c r="K116" s="28"/>
      <c r="L116" s="28"/>
    </row>
    <row r="117" spans="2:12" x14ac:dyDescent="0.3">
      <c r="B117" s="10"/>
      <c r="C117" s="10"/>
      <c r="D117" s="6"/>
      <c r="E117" s="6"/>
      <c r="F117" s="6"/>
      <c r="G117" s="3"/>
      <c r="H117" s="3"/>
      <c r="I117" s="4"/>
      <c r="J117" s="28"/>
      <c r="K117" s="28"/>
      <c r="L117" s="28"/>
    </row>
    <row r="118" spans="2:12" x14ac:dyDescent="0.3">
      <c r="B118" s="10"/>
      <c r="C118" s="10">
        <v>42</v>
      </c>
      <c r="D118" s="6"/>
      <c r="E118" s="6"/>
      <c r="F118" s="6" t="s">
        <v>135</v>
      </c>
      <c r="G118" s="34">
        <f>+SUM(G119+G124+G127)</f>
        <v>13679</v>
      </c>
      <c r="H118" s="3"/>
      <c r="I118" s="56">
        <f>+SUM(I119+I124)</f>
        <v>39383</v>
      </c>
      <c r="J118" s="34">
        <f>+SUM(J119+J124)</f>
        <v>3275</v>
      </c>
      <c r="K118" s="54">
        <f>+J118/G118*100</f>
        <v>23.941808611740626</v>
      </c>
      <c r="L118" s="57">
        <f>J118/I118*100</f>
        <v>8.3157707640352427</v>
      </c>
    </row>
    <row r="119" spans="2:12" x14ac:dyDescent="0.3">
      <c r="B119" s="10"/>
      <c r="C119" s="10"/>
      <c r="D119" s="6">
        <v>422</v>
      </c>
      <c r="E119" s="6"/>
      <c r="F119" s="6" t="s">
        <v>136</v>
      </c>
      <c r="G119" s="3">
        <f>+SUM(G120:G123)</f>
        <v>13679</v>
      </c>
      <c r="H119" s="3"/>
      <c r="I119" s="4">
        <v>37383</v>
      </c>
      <c r="J119" s="3">
        <v>3275</v>
      </c>
      <c r="K119" s="28"/>
      <c r="L119" s="28"/>
    </row>
    <row r="120" spans="2:12" x14ac:dyDescent="0.3">
      <c r="B120" s="10"/>
      <c r="C120" s="10"/>
      <c r="D120" s="6"/>
      <c r="E120" s="6">
        <v>4221</v>
      </c>
      <c r="F120" s="6" t="s">
        <v>137</v>
      </c>
      <c r="G120" s="3">
        <v>13039</v>
      </c>
      <c r="H120" s="3"/>
      <c r="I120" s="4"/>
      <c r="J120" s="55">
        <v>3275</v>
      </c>
      <c r="K120" s="28"/>
      <c r="L120" s="28"/>
    </row>
    <row r="121" spans="2:12" x14ac:dyDescent="0.3">
      <c r="B121" s="10"/>
      <c r="C121" s="10"/>
      <c r="D121" s="6"/>
      <c r="E121" s="6">
        <v>4223</v>
      </c>
      <c r="F121" s="6" t="s">
        <v>138</v>
      </c>
      <c r="G121" s="3">
        <v>0</v>
      </c>
      <c r="H121" s="3"/>
      <c r="I121" s="4"/>
      <c r="J121" s="28"/>
      <c r="K121" s="28"/>
      <c r="L121" s="28"/>
    </row>
    <row r="122" spans="2:12" x14ac:dyDescent="0.3">
      <c r="B122" s="10"/>
      <c r="C122" s="10"/>
      <c r="D122" s="6"/>
      <c r="E122" s="6">
        <v>4225</v>
      </c>
      <c r="F122" s="6" t="s">
        <v>139</v>
      </c>
      <c r="G122" s="3">
        <v>0</v>
      </c>
      <c r="H122" s="3"/>
      <c r="I122" s="4"/>
      <c r="J122" s="28"/>
      <c r="K122" s="28"/>
      <c r="L122" s="28"/>
    </row>
    <row r="123" spans="2:12" x14ac:dyDescent="0.3">
      <c r="B123" s="10"/>
      <c r="C123" s="10"/>
      <c r="D123" s="6"/>
      <c r="E123" s="6">
        <v>4227</v>
      </c>
      <c r="F123" s="6" t="s">
        <v>146</v>
      </c>
      <c r="G123" s="3">
        <v>640</v>
      </c>
      <c r="H123" s="3"/>
      <c r="I123" s="4"/>
      <c r="J123" s="55">
        <v>640</v>
      </c>
      <c r="K123" s="54">
        <v>0</v>
      </c>
      <c r="L123" s="28"/>
    </row>
    <row r="124" spans="2:12" x14ac:dyDescent="0.3">
      <c r="B124" s="10"/>
      <c r="C124" s="10"/>
      <c r="D124" s="6">
        <v>424</v>
      </c>
      <c r="E124" s="6"/>
      <c r="F124" s="6" t="s">
        <v>140</v>
      </c>
      <c r="G124" s="3">
        <v>0</v>
      </c>
      <c r="H124" s="3"/>
      <c r="I124" s="4">
        <v>2000</v>
      </c>
      <c r="J124" s="28">
        <v>0</v>
      </c>
      <c r="K124" s="54">
        <v>0</v>
      </c>
      <c r="L124" s="28"/>
    </row>
    <row r="125" spans="2:12" x14ac:dyDescent="0.3">
      <c r="B125" s="10"/>
      <c r="C125" s="10"/>
      <c r="D125" s="6"/>
      <c r="E125" s="6">
        <v>4241</v>
      </c>
      <c r="F125" s="6" t="s">
        <v>141</v>
      </c>
      <c r="G125" s="3">
        <v>0</v>
      </c>
      <c r="H125" s="3"/>
      <c r="I125" s="4"/>
      <c r="J125" s="28">
        <v>0</v>
      </c>
      <c r="K125" s="54">
        <v>0</v>
      </c>
      <c r="L125" s="28"/>
    </row>
    <row r="126" spans="2:12" x14ac:dyDescent="0.3">
      <c r="B126" s="10"/>
      <c r="C126" s="10"/>
      <c r="D126" s="6"/>
      <c r="E126" s="6"/>
      <c r="F126" s="6"/>
      <c r="G126" s="3"/>
      <c r="H126" s="3"/>
      <c r="I126" s="4"/>
      <c r="J126" s="28"/>
      <c r="K126" s="28"/>
      <c r="L126" s="28"/>
    </row>
    <row r="127" spans="2:12" x14ac:dyDescent="0.3">
      <c r="B127" s="10"/>
      <c r="C127" s="10">
        <v>45</v>
      </c>
      <c r="D127" s="6"/>
      <c r="E127" s="6"/>
      <c r="F127" s="6" t="s">
        <v>142</v>
      </c>
      <c r="G127" s="34">
        <v>0</v>
      </c>
      <c r="H127" s="3"/>
      <c r="I127" s="56">
        <v>14500</v>
      </c>
      <c r="J127" s="35">
        <v>0</v>
      </c>
      <c r="K127" s="54"/>
      <c r="L127" s="35">
        <f>J127/I127*100</f>
        <v>0</v>
      </c>
    </row>
    <row r="128" spans="2:12" x14ac:dyDescent="0.3">
      <c r="B128" s="10"/>
      <c r="C128" s="10"/>
      <c r="D128" s="6">
        <v>451</v>
      </c>
      <c r="E128" s="6"/>
      <c r="F128" s="6" t="s">
        <v>143</v>
      </c>
      <c r="G128" s="3">
        <v>0</v>
      </c>
      <c r="H128" s="3"/>
      <c r="I128" s="4">
        <v>14500</v>
      </c>
      <c r="J128" s="28"/>
      <c r="K128" s="28"/>
      <c r="L128" s="28"/>
    </row>
    <row r="129" spans="2:12" x14ac:dyDescent="0.3">
      <c r="B129" s="10"/>
      <c r="C129" s="10"/>
      <c r="D129" s="6"/>
      <c r="E129" s="6">
        <v>4511</v>
      </c>
      <c r="F129" s="6" t="s">
        <v>143</v>
      </c>
      <c r="G129" s="3">
        <v>0</v>
      </c>
      <c r="H129" s="3"/>
      <c r="I129" s="4"/>
      <c r="J129" s="28"/>
      <c r="K129" s="28"/>
      <c r="L129" s="28"/>
    </row>
    <row r="130" spans="2:12" x14ac:dyDescent="0.3">
      <c r="B130" s="10"/>
      <c r="C130" s="10"/>
      <c r="D130" s="6"/>
      <c r="E130" s="6"/>
      <c r="F130" s="6"/>
      <c r="G130" s="3"/>
      <c r="H130" s="3"/>
      <c r="I130" s="4"/>
      <c r="J130" s="28"/>
      <c r="K130" s="28"/>
      <c r="L130" s="28"/>
    </row>
    <row r="131" spans="2:12" x14ac:dyDescent="0.3">
      <c r="B131" s="68"/>
      <c r="C131" s="68"/>
      <c r="D131" s="65"/>
      <c r="E131" s="65"/>
      <c r="F131" s="65"/>
      <c r="G131" s="66"/>
      <c r="H131" s="66"/>
      <c r="I131" s="69"/>
      <c r="J131" s="67"/>
      <c r="K131" s="67"/>
      <c r="L131" s="67"/>
    </row>
    <row r="132" spans="2:12" x14ac:dyDescent="0.3">
      <c r="B132" s="10"/>
      <c r="C132" s="10"/>
      <c r="D132" s="6"/>
      <c r="E132" s="6"/>
      <c r="F132" s="6"/>
      <c r="G132" s="3"/>
      <c r="H132" s="3"/>
      <c r="I132" s="4"/>
      <c r="J132" s="28"/>
      <c r="K132" s="28"/>
      <c r="L132" s="28"/>
    </row>
    <row r="133" spans="2:12" x14ac:dyDescent="0.3">
      <c r="B133" s="10"/>
      <c r="C133" s="10"/>
      <c r="D133" s="6"/>
      <c r="E133" s="6"/>
      <c r="F133" s="6"/>
      <c r="G133" s="3"/>
      <c r="H133" s="3"/>
      <c r="I133" s="4"/>
      <c r="J133" s="28"/>
      <c r="K133" s="28"/>
      <c r="L133" s="28"/>
    </row>
    <row r="134" spans="2:12" ht="14.25" customHeight="1" x14ac:dyDescent="0.3">
      <c r="B134" s="10"/>
      <c r="C134" s="10"/>
      <c r="D134" s="6"/>
      <c r="E134" s="6"/>
      <c r="F134" s="6"/>
      <c r="G134" s="3"/>
      <c r="H134" s="3"/>
      <c r="I134" s="4"/>
      <c r="J134" s="55"/>
      <c r="K134" s="28"/>
      <c r="L134" s="28"/>
    </row>
    <row r="135" spans="2:12" x14ac:dyDescent="0.3">
      <c r="B135" s="10"/>
      <c r="C135" s="10"/>
      <c r="D135" s="6"/>
      <c r="E135" s="6"/>
      <c r="F135" s="23"/>
      <c r="G135" s="34"/>
      <c r="H135" s="34"/>
      <c r="I135" s="34"/>
      <c r="J135" s="35"/>
      <c r="K135" s="28"/>
      <c r="L135" s="28"/>
    </row>
    <row r="136" spans="2:12" x14ac:dyDescent="0.3">
      <c r="B136" s="10"/>
      <c r="C136" s="10"/>
      <c r="D136" s="6"/>
      <c r="E136" s="6"/>
      <c r="F136" s="6"/>
      <c r="G136" s="3"/>
      <c r="H136" s="3"/>
      <c r="I136" s="4"/>
      <c r="J136" s="28"/>
      <c r="K136" s="28"/>
      <c r="L136" s="28"/>
    </row>
  </sheetData>
  <mergeCells count="7">
    <mergeCell ref="B55:F55"/>
    <mergeCell ref="B56:F56"/>
    <mergeCell ref="B8:F8"/>
    <mergeCell ref="B9:F9"/>
    <mergeCell ref="B2:L2"/>
    <mergeCell ref="B4:L4"/>
    <mergeCell ref="B6:L6"/>
  </mergeCells>
  <pageMargins left="0" right="0" top="0" bottom="0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2"/>
  <sheetViews>
    <sheetView topLeftCell="A19" workbookViewId="0">
      <selection activeCell="N24" sqref="N24"/>
    </sheetView>
  </sheetViews>
  <sheetFormatPr defaultRowHeight="14.4" x14ac:dyDescent="0.3"/>
  <cols>
    <col min="2" max="2" width="37.6640625" customWidth="1"/>
    <col min="3" max="3" width="25.33203125" customWidth="1"/>
    <col min="4" max="4" width="25.33203125" hidden="1" customWidth="1"/>
    <col min="5" max="6" width="25.33203125" customWidth="1"/>
    <col min="7" max="8" width="15.6640625" customWidth="1"/>
  </cols>
  <sheetData>
    <row r="1" spans="2:8" ht="17.399999999999999" x14ac:dyDescent="0.3">
      <c r="B1" s="16"/>
      <c r="C1" s="16"/>
      <c r="D1" s="16"/>
      <c r="E1" s="16"/>
      <c r="F1" s="2"/>
      <c r="G1" s="2"/>
      <c r="H1" s="2"/>
    </row>
    <row r="2" spans="2:8" ht="15.75" customHeight="1" x14ac:dyDescent="0.3">
      <c r="B2" s="231" t="s">
        <v>44</v>
      </c>
      <c r="C2" s="231"/>
      <c r="D2" s="231"/>
      <c r="E2" s="231"/>
      <c r="F2" s="231"/>
      <c r="G2" s="231"/>
      <c r="H2" s="231"/>
    </row>
    <row r="3" spans="2:8" ht="17.399999999999999" x14ac:dyDescent="0.3">
      <c r="B3" s="16"/>
      <c r="C3" s="16"/>
      <c r="D3" s="16"/>
      <c r="E3" s="16"/>
      <c r="F3" s="2"/>
      <c r="G3" s="2"/>
      <c r="H3" s="2"/>
    </row>
    <row r="4" spans="2:8" ht="26.4" x14ac:dyDescent="0.3">
      <c r="B4" s="38" t="s">
        <v>8</v>
      </c>
      <c r="C4" s="38" t="s">
        <v>275</v>
      </c>
      <c r="D4" s="38" t="s">
        <v>71</v>
      </c>
      <c r="E4" s="38" t="s">
        <v>291</v>
      </c>
      <c r="F4" s="38" t="s">
        <v>276</v>
      </c>
      <c r="G4" s="38" t="s">
        <v>16</v>
      </c>
      <c r="H4" s="38" t="s">
        <v>54</v>
      </c>
    </row>
    <row r="5" spans="2:8" x14ac:dyDescent="0.3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18</v>
      </c>
      <c r="H5" s="38" t="s">
        <v>19</v>
      </c>
    </row>
    <row r="6" spans="2:8" x14ac:dyDescent="0.3">
      <c r="B6" s="5" t="s">
        <v>43</v>
      </c>
      <c r="C6" s="34">
        <f>+SUM(C7+C10+C13+C17+C23)</f>
        <v>821367</v>
      </c>
      <c r="D6" s="3"/>
      <c r="E6" s="34">
        <f>+SUM(E7+E10+E13+E17+E23)</f>
        <v>1735938</v>
      </c>
      <c r="F6" s="34">
        <f>+SUM(F7+F10+F13+F17+F23)</f>
        <v>1092470.1400000001</v>
      </c>
      <c r="G6" s="59">
        <f>+F6/C6*100</f>
        <v>133.00633456177326</v>
      </c>
      <c r="H6" s="59">
        <f>+F6/E6*100</f>
        <v>62.932555194943603</v>
      </c>
    </row>
    <row r="7" spans="2:8" x14ac:dyDescent="0.3">
      <c r="B7" s="5" t="s">
        <v>41</v>
      </c>
      <c r="C7" s="34">
        <v>12228</v>
      </c>
      <c r="D7" s="3"/>
      <c r="E7" s="34">
        <v>25735</v>
      </c>
      <c r="F7" s="57">
        <v>13537.62</v>
      </c>
      <c r="G7" s="59">
        <f>+F7/C7*100</f>
        <v>110.71000981354268</v>
      </c>
      <c r="H7" s="59">
        <f>+F7/E7*100</f>
        <v>52.603924616281326</v>
      </c>
    </row>
    <row r="8" spans="2:8" x14ac:dyDescent="0.3">
      <c r="B8" s="32" t="s">
        <v>40</v>
      </c>
      <c r="C8" s="3">
        <v>12228</v>
      </c>
      <c r="D8" s="3"/>
      <c r="E8" s="3">
        <v>25735</v>
      </c>
      <c r="F8" s="55">
        <v>13537.62</v>
      </c>
      <c r="G8" s="59">
        <f>+F8/C8*100</f>
        <v>110.71000981354268</v>
      </c>
      <c r="H8" s="59">
        <f>+F8/E8*100</f>
        <v>52.603924616281326</v>
      </c>
    </row>
    <row r="9" spans="2:8" x14ac:dyDescent="0.3">
      <c r="B9" s="31" t="s">
        <v>25</v>
      </c>
      <c r="C9" s="3"/>
      <c r="D9" s="3"/>
      <c r="E9" s="3"/>
      <c r="F9" s="28"/>
      <c r="G9" s="28"/>
      <c r="H9" s="28"/>
    </row>
    <row r="10" spans="2:8" x14ac:dyDescent="0.3">
      <c r="B10" s="5" t="s">
        <v>36</v>
      </c>
      <c r="C10" s="34">
        <v>1510</v>
      </c>
      <c r="D10" s="3"/>
      <c r="E10" s="56">
        <v>80003</v>
      </c>
      <c r="F10" s="34">
        <v>22965</v>
      </c>
      <c r="G10" s="59">
        <f>+F10/C10*100</f>
        <v>1520.8609271523178</v>
      </c>
      <c r="H10" s="59">
        <f>+F10/E10*100</f>
        <v>28.705173555991649</v>
      </c>
    </row>
    <row r="11" spans="2:8" x14ac:dyDescent="0.3">
      <c r="B11" s="30" t="s">
        <v>147</v>
      </c>
      <c r="C11" s="3">
        <v>1510</v>
      </c>
      <c r="D11" s="3"/>
      <c r="E11" s="4">
        <v>80003</v>
      </c>
      <c r="F11" s="55">
        <v>22965</v>
      </c>
      <c r="G11" s="59">
        <f>+F11/C11*100</f>
        <v>1520.8609271523178</v>
      </c>
      <c r="H11" s="59">
        <f>+F11/E11*100</f>
        <v>28.705173555991649</v>
      </c>
    </row>
    <row r="12" spans="2:8" x14ac:dyDescent="0.3">
      <c r="B12" s="30"/>
      <c r="C12" s="3"/>
      <c r="D12" s="3"/>
      <c r="E12" s="4"/>
      <c r="F12" s="28"/>
      <c r="G12" s="28"/>
      <c r="H12" s="28"/>
    </row>
    <row r="13" spans="2:8" x14ac:dyDescent="0.3">
      <c r="B13" s="5" t="s">
        <v>148</v>
      </c>
      <c r="C13" s="57">
        <f>+SUM(C14:C15)</f>
        <v>85444</v>
      </c>
      <c r="D13" s="3"/>
      <c r="E13" s="56">
        <f>+SUM(E14:E15)</f>
        <v>139110</v>
      </c>
      <c r="F13" s="57">
        <f>+SUM(F14:F15)</f>
        <v>87575</v>
      </c>
      <c r="G13" s="59">
        <f>+F13/C13*100</f>
        <v>102.49403117831561</v>
      </c>
      <c r="H13" s="59">
        <f>+F13/E13*100</f>
        <v>62.953777586082957</v>
      </c>
    </row>
    <row r="14" spans="2:8" ht="26.4" x14ac:dyDescent="0.3">
      <c r="B14" s="30" t="s">
        <v>149</v>
      </c>
      <c r="C14" s="3">
        <v>19094</v>
      </c>
      <c r="D14" s="3"/>
      <c r="E14" s="4">
        <v>19200</v>
      </c>
      <c r="F14" s="55">
        <v>19326</v>
      </c>
      <c r="G14" s="28"/>
      <c r="H14" s="28"/>
    </row>
    <row r="15" spans="2:8" x14ac:dyDescent="0.3">
      <c r="B15" s="30" t="s">
        <v>156</v>
      </c>
      <c r="C15" s="3">
        <v>66350</v>
      </c>
      <c r="D15" s="3"/>
      <c r="E15" s="4">
        <v>119910</v>
      </c>
      <c r="F15" s="55">
        <v>68249</v>
      </c>
      <c r="G15" s="59">
        <f>+F15/C15*100</f>
        <v>102.86209495101733</v>
      </c>
      <c r="H15" s="59">
        <f>+F15/E15*100</f>
        <v>56.916854307397216</v>
      </c>
    </row>
    <row r="16" spans="2:8" x14ac:dyDescent="0.3">
      <c r="B16" s="30"/>
      <c r="C16" s="3"/>
      <c r="D16" s="3"/>
      <c r="E16" s="4"/>
      <c r="F16" s="28"/>
      <c r="G16" s="28"/>
      <c r="H16" s="28"/>
    </row>
    <row r="17" spans="2:9" x14ac:dyDescent="0.3">
      <c r="B17" s="5" t="s">
        <v>150</v>
      </c>
      <c r="C17" s="34">
        <f>+SUM(C18:C21)</f>
        <v>722135</v>
      </c>
      <c r="D17" s="3"/>
      <c r="E17" s="34">
        <f>+SUM(E18:E21)</f>
        <v>1491010</v>
      </c>
      <c r="F17" s="34">
        <f>+SUM(F18:F21)</f>
        <v>968362.52</v>
      </c>
      <c r="G17" s="59">
        <f>+F17/C17*100</f>
        <v>134.09715911844737</v>
      </c>
      <c r="H17" s="59">
        <f>+F17/E17*100</f>
        <v>64.946748848096263</v>
      </c>
    </row>
    <row r="18" spans="2:9" x14ac:dyDescent="0.3">
      <c r="B18" s="30" t="s">
        <v>153</v>
      </c>
      <c r="C18" s="3">
        <v>0</v>
      </c>
      <c r="D18" s="3"/>
      <c r="E18" s="4">
        <v>367</v>
      </c>
      <c r="F18" s="55">
        <v>0</v>
      </c>
      <c r="G18" s="59"/>
      <c r="H18" s="59">
        <f>+F18/E18*100</f>
        <v>0</v>
      </c>
    </row>
    <row r="19" spans="2:9" x14ac:dyDescent="0.3">
      <c r="B19" s="30" t="s">
        <v>152</v>
      </c>
      <c r="C19" s="3">
        <v>14520</v>
      </c>
      <c r="D19" s="3"/>
      <c r="E19" s="4">
        <v>22893</v>
      </c>
      <c r="F19" s="55">
        <v>13693</v>
      </c>
      <c r="G19" s="59">
        <f>+F19/C19*100</f>
        <v>94.304407713498634</v>
      </c>
      <c r="H19" s="59">
        <f>+F19/E19*100</f>
        <v>59.813043288341419</v>
      </c>
    </row>
    <row r="20" spans="2:9" x14ac:dyDescent="0.3">
      <c r="B20" s="30" t="s">
        <v>151</v>
      </c>
      <c r="C20" s="3">
        <v>693547</v>
      </c>
      <c r="D20" s="3"/>
      <c r="E20" s="4">
        <v>1457750</v>
      </c>
      <c r="F20" s="55">
        <v>905115.75</v>
      </c>
      <c r="G20" s="59">
        <f>+F20/C20*100</f>
        <v>130.50532263855226</v>
      </c>
      <c r="H20" s="59">
        <f>+F20/E20*100</f>
        <v>62.089915966386556</v>
      </c>
    </row>
    <row r="21" spans="2:9" x14ac:dyDescent="0.3">
      <c r="B21" s="30" t="s">
        <v>157</v>
      </c>
      <c r="C21" s="3">
        <v>14068</v>
      </c>
      <c r="D21" s="3"/>
      <c r="E21" s="4">
        <v>10000</v>
      </c>
      <c r="F21" s="55">
        <v>49553.77</v>
      </c>
      <c r="G21" s="59">
        <f>+F21/C21*100</f>
        <v>352.24459766846741</v>
      </c>
      <c r="H21" s="59">
        <f>+F21/E21*100</f>
        <v>495.53769999999997</v>
      </c>
    </row>
    <row r="22" spans="2:9" x14ac:dyDescent="0.3">
      <c r="B22" s="30"/>
      <c r="C22" s="3"/>
      <c r="D22" s="3"/>
      <c r="E22" s="4"/>
      <c r="F22" s="28"/>
      <c r="G22" s="28"/>
      <c r="H22" s="28"/>
    </row>
    <row r="23" spans="2:9" ht="26.4" x14ac:dyDescent="0.3">
      <c r="B23" s="5" t="s">
        <v>154</v>
      </c>
      <c r="C23" s="34">
        <v>50</v>
      </c>
      <c r="D23" s="3"/>
      <c r="E23" s="56">
        <v>80</v>
      </c>
      <c r="F23" s="35">
        <v>30</v>
      </c>
      <c r="G23" s="59">
        <f>+F23/C23*100</f>
        <v>60</v>
      </c>
      <c r="H23" s="59">
        <f>+F23/E23*100</f>
        <v>37.5</v>
      </c>
      <c r="I23" s="58"/>
    </row>
    <row r="24" spans="2:9" ht="26.4" x14ac:dyDescent="0.3">
      <c r="B24" s="30" t="s">
        <v>155</v>
      </c>
      <c r="C24" s="3">
        <v>50</v>
      </c>
      <c r="D24" s="3"/>
      <c r="E24" s="4">
        <v>80</v>
      </c>
      <c r="F24" s="28">
        <v>30</v>
      </c>
      <c r="G24" s="59">
        <f>+F24/C24*100</f>
        <v>60</v>
      </c>
      <c r="H24" s="59">
        <f>+F24/E24*100</f>
        <v>37.5</v>
      </c>
    </row>
    <row r="25" spans="2:9" x14ac:dyDescent="0.3">
      <c r="B25" s="30"/>
      <c r="C25" s="3"/>
      <c r="D25" s="3"/>
      <c r="E25" s="4"/>
      <c r="F25" s="28"/>
      <c r="G25" s="28"/>
      <c r="H25" s="28"/>
    </row>
    <row r="26" spans="2:9" x14ac:dyDescent="0.3">
      <c r="B26" s="10" t="s">
        <v>15</v>
      </c>
      <c r="C26" s="3"/>
      <c r="D26" s="3"/>
      <c r="E26" s="4"/>
      <c r="F26" s="28"/>
      <c r="G26" s="28"/>
      <c r="H26" s="28"/>
    </row>
    <row r="27" spans="2:9" x14ac:dyDescent="0.3">
      <c r="B27" s="30"/>
      <c r="C27" s="3"/>
      <c r="D27" s="3"/>
      <c r="E27" s="4"/>
      <c r="F27" s="28"/>
      <c r="G27" s="28"/>
      <c r="H27" s="28"/>
    </row>
    <row r="28" spans="2:9" ht="15.75" customHeight="1" x14ac:dyDescent="0.3">
      <c r="B28" s="5" t="s">
        <v>42</v>
      </c>
      <c r="C28" s="34">
        <f>+SUM(C29+C32+C35+C39+C45)</f>
        <v>834222</v>
      </c>
      <c r="D28" s="3"/>
      <c r="E28" s="34">
        <f>+SUM(E29+E32+E35+E39+E45)</f>
        <v>1735938</v>
      </c>
      <c r="F28" s="34">
        <f>+SUM(F29+F32+F35+F39+F45)</f>
        <v>1092470</v>
      </c>
      <c r="G28" s="59">
        <f>+F28/C28*100</f>
        <v>130.95674772422689</v>
      </c>
      <c r="H28" s="59">
        <f>+F28/E28*100</f>
        <v>62.93254713013944</v>
      </c>
    </row>
    <row r="29" spans="2:9" ht="15.75" customHeight="1" x14ac:dyDescent="0.3">
      <c r="B29" s="5" t="s">
        <v>41</v>
      </c>
      <c r="C29" s="34">
        <v>12228</v>
      </c>
      <c r="D29" s="3"/>
      <c r="E29" s="3">
        <v>25735</v>
      </c>
      <c r="F29" s="57">
        <v>13538</v>
      </c>
      <c r="G29" s="59">
        <f>+F29/C29*100</f>
        <v>110.71311743539418</v>
      </c>
      <c r="H29" s="59">
        <f>+F29/E29*100</f>
        <v>52.605401204585199</v>
      </c>
    </row>
    <row r="30" spans="2:9" x14ac:dyDescent="0.3">
      <c r="B30" s="32" t="s">
        <v>40</v>
      </c>
      <c r="C30" s="3">
        <v>12228</v>
      </c>
      <c r="D30" s="3"/>
      <c r="E30" s="3">
        <v>25735</v>
      </c>
      <c r="F30" s="55">
        <v>13538</v>
      </c>
      <c r="G30" s="59">
        <f>+F30/C30*100</f>
        <v>110.71311743539418</v>
      </c>
      <c r="H30" s="59">
        <f>+F30/E30*100</f>
        <v>52.605401204585199</v>
      </c>
    </row>
    <row r="31" spans="2:9" x14ac:dyDescent="0.3">
      <c r="B31" s="31" t="s">
        <v>25</v>
      </c>
      <c r="C31" s="3"/>
      <c r="D31" s="3"/>
      <c r="E31" s="3"/>
      <c r="F31" s="28"/>
      <c r="G31" s="28"/>
      <c r="H31" s="28"/>
    </row>
    <row r="32" spans="2:9" x14ac:dyDescent="0.3">
      <c r="B32" s="5" t="s">
        <v>36</v>
      </c>
      <c r="C32" s="34">
        <v>17966</v>
      </c>
      <c r="D32" s="3"/>
      <c r="E32" s="34">
        <v>80003</v>
      </c>
      <c r="F32" s="57">
        <v>22965</v>
      </c>
      <c r="G32" s="59">
        <f>+F32/C32*100</f>
        <v>127.82478014026495</v>
      </c>
      <c r="H32" s="59">
        <f>+F32/E32*100</f>
        <v>28.705173555991649</v>
      </c>
    </row>
    <row r="33" spans="2:8" ht="13.5" customHeight="1" x14ac:dyDescent="0.3">
      <c r="B33" s="30" t="s">
        <v>147</v>
      </c>
      <c r="C33" s="3">
        <v>17966</v>
      </c>
      <c r="D33" s="3"/>
      <c r="E33" s="3">
        <v>80003</v>
      </c>
      <c r="F33" s="55">
        <v>22965</v>
      </c>
      <c r="G33" s="59">
        <f>+F33/C33*100</f>
        <v>127.82478014026495</v>
      </c>
      <c r="H33" s="59">
        <f>+F33/E33*100</f>
        <v>28.705173555991649</v>
      </c>
    </row>
    <row r="34" spans="2:8" ht="13.5" customHeight="1" x14ac:dyDescent="0.3">
      <c r="B34" s="30"/>
      <c r="C34" s="3"/>
      <c r="D34" s="3"/>
      <c r="E34" s="3"/>
      <c r="F34" s="28"/>
      <c r="G34" s="28"/>
      <c r="H34" s="28"/>
    </row>
    <row r="35" spans="2:8" ht="13.5" customHeight="1" x14ac:dyDescent="0.3">
      <c r="B35" s="5" t="s">
        <v>148</v>
      </c>
      <c r="C35" s="34">
        <f>+SUM(C36:C37)</f>
        <v>85412</v>
      </c>
      <c r="D35" s="3"/>
      <c r="E35" s="34">
        <f>+SUM(E36:E37)</f>
        <v>139110</v>
      </c>
      <c r="F35" s="34">
        <f>+SUM(F36:F37)</f>
        <v>87575</v>
      </c>
      <c r="G35" s="59">
        <f>+F35/C35*100</f>
        <v>102.53243104013488</v>
      </c>
      <c r="H35" s="59">
        <f>+F35/E35*100</f>
        <v>62.953777586082957</v>
      </c>
    </row>
    <row r="36" spans="2:8" ht="24.75" customHeight="1" x14ac:dyDescent="0.3">
      <c r="B36" s="30" t="s">
        <v>149</v>
      </c>
      <c r="C36" s="3">
        <v>19062</v>
      </c>
      <c r="D36" s="3"/>
      <c r="E36" s="3">
        <v>19200</v>
      </c>
      <c r="F36" s="55">
        <v>19326</v>
      </c>
      <c r="G36" s="28"/>
      <c r="H36" s="28"/>
    </row>
    <row r="37" spans="2:8" ht="24.75" customHeight="1" x14ac:dyDescent="0.3">
      <c r="B37" s="30" t="s">
        <v>156</v>
      </c>
      <c r="C37" s="3">
        <v>66350</v>
      </c>
      <c r="D37" s="3"/>
      <c r="E37" s="3">
        <v>119910</v>
      </c>
      <c r="F37" s="55">
        <v>68249</v>
      </c>
      <c r="G37" s="59">
        <f>+F37/C37*100</f>
        <v>102.86209495101733</v>
      </c>
      <c r="H37" s="59">
        <f>+F37/E37*100</f>
        <v>56.916854307397216</v>
      </c>
    </row>
    <row r="38" spans="2:8" ht="13.5" customHeight="1" x14ac:dyDescent="0.3">
      <c r="B38" s="30"/>
      <c r="C38" s="3"/>
      <c r="D38" s="3"/>
      <c r="E38" s="3"/>
      <c r="F38" s="28"/>
      <c r="G38" s="28"/>
      <c r="H38" s="28"/>
    </row>
    <row r="39" spans="2:8" ht="13.5" customHeight="1" x14ac:dyDescent="0.3">
      <c r="B39" s="5" t="s">
        <v>150</v>
      </c>
      <c r="C39" s="34">
        <f>+SUM(C40:C43)</f>
        <v>718616</v>
      </c>
      <c r="D39" s="3"/>
      <c r="E39" s="34">
        <f>+SUM(E40:E43)</f>
        <v>1491010</v>
      </c>
      <c r="F39" s="34">
        <f>+SUM(F40:F43)</f>
        <v>968392</v>
      </c>
      <c r="G39" s="59">
        <f>+F39/C39*100</f>
        <v>134.75792356418447</v>
      </c>
      <c r="H39" s="59">
        <f>+F39/E39*100</f>
        <v>64.948726031347874</v>
      </c>
    </row>
    <row r="40" spans="2:8" ht="13.5" customHeight="1" x14ac:dyDescent="0.3">
      <c r="B40" s="30" t="s">
        <v>153</v>
      </c>
      <c r="C40" s="3">
        <v>0</v>
      </c>
      <c r="D40" s="3"/>
      <c r="E40" s="3">
        <v>367</v>
      </c>
      <c r="F40" s="55">
        <v>0</v>
      </c>
      <c r="G40" s="59"/>
      <c r="H40" s="59">
        <f>+F40/E40*100</f>
        <v>0</v>
      </c>
    </row>
    <row r="41" spans="2:8" ht="13.5" customHeight="1" x14ac:dyDescent="0.3">
      <c r="B41" s="30" t="s">
        <v>152</v>
      </c>
      <c r="C41" s="3">
        <v>14520</v>
      </c>
      <c r="D41" s="3"/>
      <c r="E41" s="3">
        <v>22893</v>
      </c>
      <c r="F41" s="55">
        <v>13722</v>
      </c>
      <c r="G41" s="59">
        <f>+F41/C41*100</f>
        <v>94.504132231404952</v>
      </c>
      <c r="H41" s="59">
        <f>+F41/E41*100</f>
        <v>59.939719564932517</v>
      </c>
    </row>
    <row r="42" spans="2:8" x14ac:dyDescent="0.3">
      <c r="B42" s="30" t="s">
        <v>151</v>
      </c>
      <c r="C42" s="3">
        <v>691794</v>
      </c>
      <c r="D42" s="3"/>
      <c r="E42" s="3">
        <v>1457750</v>
      </c>
      <c r="F42" s="55">
        <v>905116</v>
      </c>
      <c r="G42" s="59">
        <f>+F42/C42*100</f>
        <v>130.8360581329124</v>
      </c>
      <c r="H42" s="59">
        <f>+F42/E42*100</f>
        <v>62.08993311610358</v>
      </c>
    </row>
    <row r="43" spans="2:8" x14ac:dyDescent="0.3">
      <c r="B43" s="30" t="s">
        <v>157</v>
      </c>
      <c r="C43" s="3">
        <v>12302</v>
      </c>
      <c r="D43" s="3"/>
      <c r="E43" s="3">
        <v>10000</v>
      </c>
      <c r="F43" s="55">
        <v>49554</v>
      </c>
      <c r="G43" s="59">
        <f>+F43/C43*100</f>
        <v>402.81255080474716</v>
      </c>
      <c r="H43" s="59">
        <f>+F43/E43*100</f>
        <v>495.54</v>
      </c>
    </row>
    <row r="44" spans="2:8" x14ac:dyDescent="0.3">
      <c r="B44" s="30"/>
      <c r="C44" s="3"/>
      <c r="D44" s="3"/>
      <c r="E44" s="3"/>
      <c r="F44" s="28"/>
      <c r="G44" s="28"/>
      <c r="H44" s="28"/>
    </row>
    <row r="45" spans="2:8" ht="26.4" x14ac:dyDescent="0.3">
      <c r="B45" s="5" t="s">
        <v>154</v>
      </c>
      <c r="C45" s="34">
        <v>0</v>
      </c>
      <c r="D45" s="3"/>
      <c r="E45" s="56">
        <v>80</v>
      </c>
      <c r="F45" s="35">
        <v>0</v>
      </c>
      <c r="G45" s="59">
        <v>0</v>
      </c>
      <c r="H45" s="59">
        <f>+F45/E45*100</f>
        <v>0</v>
      </c>
    </row>
    <row r="46" spans="2:8" ht="26.4" x14ac:dyDescent="0.3">
      <c r="B46" s="30" t="s">
        <v>155</v>
      </c>
      <c r="C46" s="3">
        <v>0</v>
      </c>
      <c r="D46" s="3"/>
      <c r="E46" s="4">
        <v>80</v>
      </c>
      <c r="F46" s="28">
        <v>0</v>
      </c>
      <c r="G46" s="59">
        <v>0</v>
      </c>
      <c r="H46" s="59">
        <f>+F46/E46*100</f>
        <v>0</v>
      </c>
    </row>
    <row r="47" spans="2:8" x14ac:dyDescent="0.3">
      <c r="B47" s="5"/>
      <c r="C47" s="3"/>
      <c r="D47" s="3"/>
      <c r="E47" s="4"/>
      <c r="F47" s="28"/>
      <c r="G47" s="28"/>
      <c r="H47" s="28"/>
    </row>
    <row r="48" spans="2:8" ht="25.5" customHeight="1" x14ac:dyDescent="0.3">
      <c r="B48" s="5" t="s">
        <v>160</v>
      </c>
      <c r="C48" s="34">
        <v>12855</v>
      </c>
      <c r="D48" s="3"/>
      <c r="E48" s="4"/>
      <c r="F48" s="57">
        <v>61138</v>
      </c>
      <c r="G48" s="28"/>
      <c r="H48" s="28"/>
    </row>
    <row r="49" spans="2:8" x14ac:dyDescent="0.3">
      <c r="B49" s="5" t="s">
        <v>161</v>
      </c>
      <c r="C49" s="34"/>
      <c r="D49" s="3"/>
      <c r="E49" s="56"/>
      <c r="F49" s="57"/>
      <c r="G49" s="28"/>
      <c r="H49" s="28"/>
    </row>
    <row r="50" spans="2:8" x14ac:dyDescent="0.3">
      <c r="B50" s="30" t="s">
        <v>262</v>
      </c>
      <c r="C50" s="3">
        <v>12855</v>
      </c>
      <c r="D50" s="3"/>
      <c r="E50" s="4"/>
      <c r="F50" s="55">
        <v>61138</v>
      </c>
      <c r="G50" s="28"/>
      <c r="H50" s="28"/>
    </row>
    <row r="51" spans="2:8" x14ac:dyDescent="0.3">
      <c r="B51" s="30" t="s">
        <v>282</v>
      </c>
      <c r="C51" s="3">
        <v>12855</v>
      </c>
      <c r="D51" s="3"/>
      <c r="E51" s="4"/>
      <c r="F51" s="55">
        <v>61138</v>
      </c>
      <c r="G51" s="28"/>
      <c r="H51" s="28"/>
    </row>
    <row r="62" spans="2:8" x14ac:dyDescent="0.3">
      <c r="H62" s="58"/>
    </row>
  </sheetData>
  <mergeCells count="1">
    <mergeCell ref="B2:H2"/>
  </mergeCells>
  <pageMargins left="0.23622047244094491" right="0.23622047244094491" top="0.74803149606299213" bottom="0.74803149606299213" header="0.31496062992125984" footer="0.3149606299212598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workbookViewId="0">
      <selection activeCell="D9" sqref="D9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16"/>
      <c r="C1" s="16"/>
      <c r="D1" s="16"/>
      <c r="E1" s="2"/>
      <c r="F1" s="2"/>
      <c r="G1" s="2"/>
    </row>
    <row r="2" spans="2:7" ht="15.75" customHeight="1" x14ac:dyDescent="0.3">
      <c r="B2" s="231" t="s">
        <v>53</v>
      </c>
      <c r="C2" s="231"/>
      <c r="D2" s="231"/>
      <c r="E2" s="231"/>
      <c r="F2" s="231"/>
      <c r="G2" s="231"/>
    </row>
    <row r="3" spans="2:7" ht="17.399999999999999" x14ac:dyDescent="0.3">
      <c r="B3" s="16"/>
      <c r="C3" s="16"/>
      <c r="D3" s="16"/>
      <c r="E3" s="2"/>
      <c r="F3" s="2"/>
      <c r="G3" s="2"/>
    </row>
    <row r="4" spans="2:7" ht="26.4" x14ac:dyDescent="0.3">
      <c r="B4" s="38" t="s">
        <v>8</v>
      </c>
      <c r="C4" s="38" t="s">
        <v>277</v>
      </c>
      <c r="D4" s="38" t="s">
        <v>291</v>
      </c>
      <c r="E4" s="38" t="s">
        <v>276</v>
      </c>
      <c r="F4" s="38" t="s">
        <v>16</v>
      </c>
      <c r="G4" s="38" t="s">
        <v>54</v>
      </c>
    </row>
    <row r="5" spans="2:7" x14ac:dyDescent="0.3">
      <c r="B5" s="38">
        <v>1</v>
      </c>
      <c r="C5" s="38">
        <v>2</v>
      </c>
      <c r="D5" s="38">
        <v>3</v>
      </c>
      <c r="E5" s="38">
        <v>5</v>
      </c>
      <c r="F5" s="38" t="s">
        <v>18</v>
      </c>
      <c r="G5" s="38" t="s">
        <v>227</v>
      </c>
    </row>
    <row r="6" spans="2:7" ht="15.75" customHeight="1" x14ac:dyDescent="0.3">
      <c r="B6" s="5" t="s">
        <v>42</v>
      </c>
      <c r="C6" s="55">
        <v>834222</v>
      </c>
      <c r="D6" s="3">
        <v>1735938</v>
      </c>
      <c r="E6" s="55">
        <v>1092469.9099999999</v>
      </c>
      <c r="F6" s="59">
        <f>+E6/C6*100</f>
        <v>130.95673693573173</v>
      </c>
      <c r="G6" s="59">
        <f>+E6/D6*100</f>
        <v>62.932541945622475</v>
      </c>
    </row>
    <row r="7" spans="2:7" ht="15.75" customHeight="1" x14ac:dyDescent="0.3">
      <c r="B7" s="5" t="s">
        <v>256</v>
      </c>
      <c r="C7" s="55">
        <v>834222</v>
      </c>
      <c r="D7" s="3">
        <v>1735938</v>
      </c>
      <c r="E7" s="55">
        <v>1092470</v>
      </c>
      <c r="F7" s="59">
        <f t="shared" ref="F7:F8" si="0">+E7/C7*100</f>
        <v>130.95674772422689</v>
      </c>
      <c r="G7" s="59">
        <f t="shared" ref="G7:G8" si="1">+E7/D7*100</f>
        <v>62.93254713013944</v>
      </c>
    </row>
    <row r="8" spans="2:7" x14ac:dyDescent="0.3">
      <c r="B8" s="12" t="s">
        <v>257</v>
      </c>
      <c r="C8" s="55">
        <v>834222</v>
      </c>
      <c r="D8" s="3">
        <v>1735938</v>
      </c>
      <c r="E8" s="55">
        <v>1092470</v>
      </c>
      <c r="F8" s="59">
        <f t="shared" si="0"/>
        <v>130.95674772422689</v>
      </c>
      <c r="G8" s="59">
        <f t="shared" si="1"/>
        <v>62.93254713013944</v>
      </c>
    </row>
    <row r="9" spans="2:7" x14ac:dyDescent="0.3">
      <c r="B9" s="33"/>
      <c r="C9" s="3"/>
      <c r="D9" s="3"/>
      <c r="E9" s="28"/>
      <c r="F9" s="28"/>
      <c r="G9" s="28"/>
    </row>
    <row r="10" spans="2:7" x14ac:dyDescent="0.3">
      <c r="B10" s="5"/>
      <c r="C10" s="3"/>
      <c r="D10" s="3"/>
      <c r="E10" s="28"/>
      <c r="F10" s="28"/>
      <c r="G10" s="28"/>
    </row>
    <row r="11" spans="2:7" x14ac:dyDescent="0.3">
      <c r="B11" s="30"/>
      <c r="C11" s="3"/>
      <c r="D11" s="3"/>
      <c r="E11" s="28"/>
      <c r="F11" s="28"/>
      <c r="G11" s="28"/>
    </row>
    <row r="12" spans="2:7" x14ac:dyDescent="0.3">
      <c r="B12" s="10" t="s">
        <v>15</v>
      </c>
      <c r="C12" s="3"/>
      <c r="D12" s="3"/>
      <c r="E12" s="28"/>
      <c r="F12" s="28"/>
      <c r="G12" s="28"/>
    </row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6"/>
  <sheetViews>
    <sheetView workbookViewId="0">
      <selection activeCell="F27" sqref="F27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2:12" ht="18" customHeight="1" x14ac:dyDescent="0.3">
      <c r="B2" s="231" t="s">
        <v>68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2:12" ht="15.75" customHeight="1" x14ac:dyDescent="0.3">
      <c r="B3" s="231" t="s">
        <v>45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2:12" ht="17.399999999999999" x14ac:dyDescent="0.3">
      <c r="B4" s="16"/>
      <c r="C4" s="16"/>
      <c r="D4" s="16"/>
      <c r="E4" s="16"/>
      <c r="F4" s="16"/>
      <c r="G4" s="16"/>
      <c r="H4" s="16"/>
      <c r="I4" s="16"/>
      <c r="J4" s="2"/>
      <c r="K4" s="2"/>
      <c r="L4" s="2"/>
    </row>
    <row r="5" spans="2:12" ht="25.5" customHeight="1" x14ac:dyDescent="0.3">
      <c r="B5" s="225" t="s">
        <v>8</v>
      </c>
      <c r="C5" s="226"/>
      <c r="D5" s="226"/>
      <c r="E5" s="226"/>
      <c r="F5" s="227"/>
      <c r="G5" s="40" t="s">
        <v>70</v>
      </c>
      <c r="H5" s="38" t="s">
        <v>71</v>
      </c>
      <c r="I5" s="40" t="s">
        <v>72</v>
      </c>
      <c r="J5" s="40" t="s">
        <v>73</v>
      </c>
      <c r="K5" s="40" t="s">
        <v>16</v>
      </c>
      <c r="L5" s="40" t="s">
        <v>54</v>
      </c>
    </row>
    <row r="6" spans="2:12" x14ac:dyDescent="0.3">
      <c r="B6" s="225">
        <v>1</v>
      </c>
      <c r="C6" s="226"/>
      <c r="D6" s="226"/>
      <c r="E6" s="226"/>
      <c r="F6" s="227"/>
      <c r="G6" s="40">
        <v>2</v>
      </c>
      <c r="H6" s="40">
        <v>3</v>
      </c>
      <c r="I6" s="40">
        <v>4</v>
      </c>
      <c r="J6" s="40">
        <v>5</v>
      </c>
      <c r="K6" s="40" t="s">
        <v>18</v>
      </c>
      <c r="L6" s="40" t="s">
        <v>19</v>
      </c>
    </row>
    <row r="7" spans="2:12" ht="26.4" x14ac:dyDescent="0.3">
      <c r="B7" s="5">
        <v>8</v>
      </c>
      <c r="C7" s="5"/>
      <c r="D7" s="5"/>
      <c r="E7" s="5"/>
      <c r="F7" s="5" t="s">
        <v>9</v>
      </c>
      <c r="G7" s="3"/>
      <c r="H7" s="3"/>
      <c r="I7" s="3"/>
      <c r="J7" s="28"/>
      <c r="K7" s="28"/>
      <c r="L7" s="28"/>
    </row>
    <row r="8" spans="2:12" x14ac:dyDescent="0.3">
      <c r="B8" s="5"/>
      <c r="C8" s="10">
        <v>84</v>
      </c>
      <c r="D8" s="10"/>
      <c r="E8" s="10"/>
      <c r="F8" s="10" t="s">
        <v>13</v>
      </c>
      <c r="G8" s="3"/>
      <c r="H8" s="3"/>
      <c r="I8" s="3"/>
      <c r="J8" s="28"/>
      <c r="K8" s="28"/>
      <c r="L8" s="28"/>
    </row>
    <row r="9" spans="2:12" ht="52.8" x14ac:dyDescent="0.3">
      <c r="B9" s="6"/>
      <c r="C9" s="6"/>
      <c r="D9" s="6">
        <v>841</v>
      </c>
      <c r="E9" s="6"/>
      <c r="F9" s="29" t="s">
        <v>46</v>
      </c>
      <c r="G9" s="3"/>
      <c r="H9" s="3"/>
      <c r="I9" s="3"/>
      <c r="J9" s="28"/>
      <c r="K9" s="28"/>
      <c r="L9" s="28"/>
    </row>
    <row r="10" spans="2:12" ht="26.4" x14ac:dyDescent="0.3">
      <c r="B10" s="6"/>
      <c r="C10" s="6"/>
      <c r="D10" s="6"/>
      <c r="E10" s="6">
        <v>8413</v>
      </c>
      <c r="F10" s="29" t="s">
        <v>47</v>
      </c>
      <c r="G10" s="3"/>
      <c r="H10" s="3"/>
      <c r="I10" s="3"/>
      <c r="J10" s="28"/>
      <c r="K10" s="28"/>
      <c r="L10" s="28"/>
    </row>
    <row r="11" spans="2:12" x14ac:dyDescent="0.3">
      <c r="B11" s="6"/>
      <c r="C11" s="6"/>
      <c r="D11" s="6"/>
      <c r="E11" s="7" t="s">
        <v>25</v>
      </c>
      <c r="F11" s="12"/>
      <c r="G11" s="3"/>
      <c r="H11" s="3"/>
      <c r="I11" s="3"/>
      <c r="J11" s="28"/>
      <c r="K11" s="28"/>
      <c r="L11" s="28"/>
    </row>
    <row r="12" spans="2:12" ht="26.4" x14ac:dyDescent="0.3">
      <c r="B12" s="8">
        <v>5</v>
      </c>
      <c r="C12" s="9"/>
      <c r="D12" s="9"/>
      <c r="E12" s="9"/>
      <c r="F12" s="21" t="s">
        <v>10</v>
      </c>
      <c r="G12" s="3"/>
      <c r="H12" s="3"/>
      <c r="I12" s="3"/>
      <c r="J12" s="28"/>
      <c r="K12" s="28"/>
      <c r="L12" s="28"/>
    </row>
    <row r="13" spans="2:12" ht="26.4" x14ac:dyDescent="0.3">
      <c r="B13" s="10"/>
      <c r="C13" s="10">
        <v>54</v>
      </c>
      <c r="D13" s="10"/>
      <c r="E13" s="10"/>
      <c r="F13" s="22" t="s">
        <v>14</v>
      </c>
      <c r="G13" s="3"/>
      <c r="H13" s="3"/>
      <c r="I13" s="4"/>
      <c r="J13" s="28"/>
      <c r="K13" s="28"/>
      <c r="L13" s="28"/>
    </row>
    <row r="14" spans="2:12" ht="66" x14ac:dyDescent="0.3">
      <c r="B14" s="10"/>
      <c r="C14" s="10"/>
      <c r="D14" s="10">
        <v>541</v>
      </c>
      <c r="E14" s="29"/>
      <c r="F14" s="29" t="s">
        <v>48</v>
      </c>
      <c r="G14" s="3"/>
      <c r="H14" s="3"/>
      <c r="I14" s="4"/>
      <c r="J14" s="28"/>
      <c r="K14" s="28"/>
      <c r="L14" s="28"/>
    </row>
    <row r="15" spans="2:12" ht="39.6" x14ac:dyDescent="0.3">
      <c r="B15" s="10"/>
      <c r="C15" s="10"/>
      <c r="D15" s="10"/>
      <c r="E15" s="29">
        <v>5413</v>
      </c>
      <c r="F15" s="29" t="s">
        <v>49</v>
      </c>
      <c r="G15" s="3"/>
      <c r="H15" s="3"/>
      <c r="I15" s="4"/>
      <c r="J15" s="28"/>
      <c r="K15" s="28"/>
      <c r="L15" s="28"/>
    </row>
    <row r="16" spans="2:12" x14ac:dyDescent="0.3">
      <c r="B16" s="11" t="s">
        <v>15</v>
      </c>
      <c r="C16" s="9"/>
      <c r="D16" s="9"/>
      <c r="E16" s="9"/>
      <c r="F16" s="21" t="s">
        <v>25</v>
      </c>
      <c r="G16" s="3"/>
      <c r="H16" s="3"/>
      <c r="I16" s="3"/>
      <c r="J16" s="28"/>
      <c r="K16" s="28"/>
      <c r="L16" s="28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6"/>
  <sheetViews>
    <sheetView workbookViewId="0">
      <selection activeCell="K25" sqref="K25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16"/>
      <c r="C1" s="16"/>
      <c r="D1" s="16"/>
      <c r="E1" s="16"/>
      <c r="F1" s="2"/>
      <c r="G1" s="2"/>
      <c r="H1" s="2"/>
    </row>
    <row r="2" spans="2:8" ht="15.75" customHeight="1" x14ac:dyDescent="0.3">
      <c r="B2" s="231" t="s">
        <v>50</v>
      </c>
      <c r="C2" s="231"/>
      <c r="D2" s="231"/>
      <c r="E2" s="231"/>
      <c r="F2" s="231"/>
      <c r="G2" s="231"/>
      <c r="H2" s="231"/>
    </row>
    <row r="3" spans="2:8" ht="17.399999999999999" x14ac:dyDescent="0.3">
      <c r="B3" s="16"/>
      <c r="C3" s="16"/>
      <c r="D3" s="16"/>
      <c r="E3" s="16"/>
      <c r="F3" s="2"/>
      <c r="G3" s="2"/>
      <c r="H3" s="2"/>
    </row>
    <row r="4" spans="2:8" ht="26.4" x14ac:dyDescent="0.3">
      <c r="B4" s="38" t="s">
        <v>8</v>
      </c>
      <c r="C4" s="38" t="s">
        <v>76</v>
      </c>
      <c r="D4" s="38" t="s">
        <v>71</v>
      </c>
      <c r="E4" s="38" t="s">
        <v>72</v>
      </c>
      <c r="F4" s="38" t="s">
        <v>73</v>
      </c>
      <c r="G4" s="38" t="s">
        <v>16</v>
      </c>
      <c r="H4" s="38" t="s">
        <v>54</v>
      </c>
    </row>
    <row r="5" spans="2:8" x14ac:dyDescent="0.3">
      <c r="B5" s="38">
        <v>1</v>
      </c>
      <c r="C5" s="38">
        <v>2</v>
      </c>
      <c r="D5" s="38">
        <v>3</v>
      </c>
      <c r="E5" s="38">
        <v>4</v>
      </c>
      <c r="F5" s="38">
        <v>5</v>
      </c>
      <c r="G5" s="38" t="s">
        <v>18</v>
      </c>
      <c r="H5" s="38" t="s">
        <v>19</v>
      </c>
    </row>
    <row r="6" spans="2:8" x14ac:dyDescent="0.3">
      <c r="B6" s="5" t="s">
        <v>51</v>
      </c>
      <c r="C6" s="3"/>
      <c r="D6" s="3"/>
      <c r="E6" s="4"/>
      <c r="F6" s="28"/>
      <c r="G6" s="28"/>
      <c r="H6" s="28"/>
    </row>
    <row r="7" spans="2:8" x14ac:dyDescent="0.3">
      <c r="B7" s="5" t="s">
        <v>41</v>
      </c>
      <c r="C7" s="3"/>
      <c r="D7" s="3"/>
      <c r="E7" s="3"/>
      <c r="F7" s="28"/>
      <c r="G7" s="28"/>
      <c r="H7" s="28"/>
    </row>
    <row r="8" spans="2:8" x14ac:dyDescent="0.3">
      <c r="B8" s="32" t="s">
        <v>40</v>
      </c>
      <c r="C8" s="3"/>
      <c r="D8" s="3"/>
      <c r="E8" s="3"/>
      <c r="F8" s="28"/>
      <c r="G8" s="28"/>
      <c r="H8" s="28"/>
    </row>
    <row r="9" spans="2:8" x14ac:dyDescent="0.3">
      <c r="B9" s="31" t="s">
        <v>39</v>
      </c>
      <c r="C9" s="3"/>
      <c r="D9" s="3"/>
      <c r="E9" s="3"/>
      <c r="F9" s="28"/>
      <c r="G9" s="28"/>
      <c r="H9" s="28"/>
    </row>
    <row r="10" spans="2:8" x14ac:dyDescent="0.3">
      <c r="B10" s="31" t="s">
        <v>25</v>
      </c>
      <c r="C10" s="3"/>
      <c r="D10" s="3"/>
      <c r="E10" s="3"/>
      <c r="F10" s="28"/>
      <c r="G10" s="28"/>
      <c r="H10" s="28"/>
    </row>
    <row r="11" spans="2:8" x14ac:dyDescent="0.3">
      <c r="B11" s="5" t="s">
        <v>38</v>
      </c>
      <c r="C11" s="3"/>
      <c r="D11" s="3"/>
      <c r="E11" s="4"/>
      <c r="F11" s="28"/>
      <c r="G11" s="28"/>
      <c r="H11" s="28"/>
    </row>
    <row r="12" spans="2:8" x14ac:dyDescent="0.3">
      <c r="B12" s="30" t="s">
        <v>37</v>
      </c>
      <c r="C12" s="3"/>
      <c r="D12" s="3"/>
      <c r="E12" s="4"/>
      <c r="F12" s="28"/>
      <c r="G12" s="28"/>
      <c r="H12" s="28"/>
    </row>
    <row r="13" spans="2:8" x14ac:dyDescent="0.3">
      <c r="B13" s="5" t="s">
        <v>36</v>
      </c>
      <c r="C13" s="3"/>
      <c r="D13" s="3"/>
      <c r="E13" s="4"/>
      <c r="F13" s="28"/>
      <c r="G13" s="28"/>
      <c r="H13" s="28"/>
    </row>
    <row r="14" spans="2:8" x14ac:dyDescent="0.3">
      <c r="B14" s="30" t="s">
        <v>35</v>
      </c>
      <c r="C14" s="3"/>
      <c r="D14" s="3"/>
      <c r="E14" s="4"/>
      <c r="F14" s="28"/>
      <c r="G14" s="28"/>
      <c r="H14" s="28"/>
    </row>
    <row r="15" spans="2:8" x14ac:dyDescent="0.3">
      <c r="B15" s="10" t="s">
        <v>15</v>
      </c>
      <c r="C15" s="3"/>
      <c r="D15" s="3"/>
      <c r="E15" s="4"/>
      <c r="F15" s="28"/>
      <c r="G15" s="28"/>
      <c r="H15" s="28"/>
    </row>
    <row r="16" spans="2:8" x14ac:dyDescent="0.3">
      <c r="B16" s="30"/>
      <c r="C16" s="3"/>
      <c r="D16" s="3"/>
      <c r="E16" s="4"/>
      <c r="F16" s="28"/>
      <c r="G16" s="28"/>
      <c r="H16" s="28"/>
    </row>
    <row r="17" spans="2:8" ht="15.75" customHeight="1" x14ac:dyDescent="0.3">
      <c r="B17" s="5" t="s">
        <v>52</v>
      </c>
      <c r="C17" s="3"/>
      <c r="D17" s="3"/>
      <c r="E17" s="4"/>
      <c r="F17" s="28"/>
      <c r="G17" s="28"/>
      <c r="H17" s="28"/>
    </row>
    <row r="18" spans="2:8" ht="15.75" customHeight="1" x14ac:dyDescent="0.3">
      <c r="B18" s="5" t="s">
        <v>41</v>
      </c>
      <c r="C18" s="3"/>
      <c r="D18" s="3"/>
      <c r="E18" s="3"/>
      <c r="F18" s="28"/>
      <c r="G18" s="28"/>
      <c r="H18" s="28"/>
    </row>
    <row r="19" spans="2:8" x14ac:dyDescent="0.3">
      <c r="B19" s="32" t="s">
        <v>40</v>
      </c>
      <c r="C19" s="3"/>
      <c r="D19" s="3"/>
      <c r="E19" s="3"/>
      <c r="F19" s="28"/>
      <c r="G19" s="28"/>
      <c r="H19" s="28"/>
    </row>
    <row r="20" spans="2:8" x14ac:dyDescent="0.3">
      <c r="B20" s="31" t="s">
        <v>39</v>
      </c>
      <c r="C20" s="3"/>
      <c r="D20" s="3"/>
      <c r="E20" s="3"/>
      <c r="F20" s="28"/>
      <c r="G20" s="28"/>
      <c r="H20" s="28"/>
    </row>
    <row r="21" spans="2:8" x14ac:dyDescent="0.3">
      <c r="B21" s="31" t="s">
        <v>25</v>
      </c>
      <c r="C21" s="3"/>
      <c r="D21" s="3"/>
      <c r="E21" s="3"/>
      <c r="F21" s="28"/>
      <c r="G21" s="28"/>
      <c r="H21" s="28"/>
    </row>
    <row r="22" spans="2:8" x14ac:dyDescent="0.3">
      <c r="B22" s="5" t="s">
        <v>38</v>
      </c>
      <c r="C22" s="3"/>
      <c r="D22" s="3"/>
      <c r="E22" s="4"/>
      <c r="F22" s="28"/>
      <c r="G22" s="28"/>
      <c r="H22" s="28"/>
    </row>
    <row r="23" spans="2:8" x14ac:dyDescent="0.3">
      <c r="B23" s="30" t="s">
        <v>37</v>
      </c>
      <c r="C23" s="3"/>
      <c r="D23" s="3"/>
      <c r="E23" s="4"/>
      <c r="F23" s="28"/>
      <c r="G23" s="28"/>
      <c r="H23" s="28"/>
    </row>
    <row r="24" spans="2:8" x14ac:dyDescent="0.3">
      <c r="B24" s="5" t="s">
        <v>36</v>
      </c>
      <c r="C24" s="3"/>
      <c r="D24" s="3"/>
      <c r="E24" s="4"/>
      <c r="F24" s="28"/>
      <c r="G24" s="28"/>
      <c r="H24" s="28"/>
    </row>
    <row r="25" spans="2:8" x14ac:dyDescent="0.3">
      <c r="B25" s="30" t="s">
        <v>35</v>
      </c>
      <c r="C25" s="3"/>
      <c r="D25" s="3"/>
      <c r="E25" s="4"/>
      <c r="F25" s="28"/>
      <c r="G25" s="28"/>
      <c r="H25" s="28"/>
    </row>
    <row r="26" spans="2:8" x14ac:dyDescent="0.3">
      <c r="B26" s="10" t="s">
        <v>15</v>
      </c>
      <c r="C26" s="3"/>
      <c r="D26" s="3"/>
      <c r="E26" s="4"/>
      <c r="F26" s="28"/>
      <c r="G26" s="28"/>
      <c r="H26" s="28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SAŽETAK</vt:lpstr>
      <vt:lpstr> Račun prihoda i rashoda</vt:lpstr>
      <vt:lpstr>Sheet2</vt:lpstr>
      <vt:lpstr>Rashodi i prihodi prema izvoru</vt:lpstr>
      <vt:lpstr>Rashodi prema funkcijskoj k </vt:lpstr>
      <vt:lpstr>Račun financiranja </vt:lpstr>
      <vt:lpstr>Račun fin prema izvorima f</vt:lpstr>
      <vt:lpstr>Sheet5</vt:lpstr>
      <vt:lpstr>Sheet3</vt:lpstr>
      <vt:lpstr>Programska klasifikacija</vt:lpstr>
      <vt:lpstr>Sheet4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2025-07-18T11:18:48Z</cp:lastPrinted>
  <dcterms:created xsi:type="dcterms:W3CDTF">2022-08-12T12:51:27Z</dcterms:created>
  <dcterms:modified xsi:type="dcterms:W3CDTF">2025-07-31T15:59:24Z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