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zana\Documents\FINANCIJE 2019\"/>
    </mc:Choice>
  </mc:AlternateContent>
  <bookViews>
    <workbookView xWindow="0" yWindow="0" windowWidth="24000" windowHeight="11025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8" l="1"/>
  <c r="D19" i="8"/>
  <c r="D10" i="8" s="1"/>
  <c r="E19" i="8"/>
  <c r="E10" i="8" s="1"/>
  <c r="F19" i="8"/>
  <c r="F10" i="8" s="1"/>
  <c r="F13" i="8"/>
  <c r="E13" i="8"/>
  <c r="D13" i="8"/>
  <c r="C13" i="8"/>
  <c r="B13" i="8"/>
  <c r="B19" i="8"/>
  <c r="F16" i="8"/>
  <c r="E16" i="8"/>
  <c r="D16" i="8"/>
  <c r="C16" i="8"/>
  <c r="B16" i="8"/>
  <c r="B10" i="8" l="1"/>
  <c r="C10" i="8"/>
  <c r="F44" i="8"/>
  <c r="F35" i="8" s="1"/>
  <c r="E44" i="8"/>
  <c r="D44" i="8"/>
  <c r="C44" i="8"/>
  <c r="C35" i="8" s="1"/>
  <c r="B44" i="8"/>
  <c r="C41" i="8"/>
  <c r="D41" i="8"/>
  <c r="E41" i="8"/>
  <c r="F41" i="8"/>
  <c r="B41" i="8"/>
  <c r="F38" i="8"/>
  <c r="E38" i="8"/>
  <c r="E35" i="8" s="1"/>
  <c r="D38" i="8"/>
  <c r="C38" i="8"/>
  <c r="B38" i="8"/>
  <c r="I25" i="7"/>
  <c r="H25" i="7"/>
  <c r="H24" i="7" s="1"/>
  <c r="G25" i="7"/>
  <c r="G24" i="7" s="1"/>
  <c r="F25" i="7"/>
  <c r="I24" i="7"/>
  <c r="F66" i="7"/>
  <c r="F73" i="7"/>
  <c r="F72" i="7" s="1"/>
  <c r="E73" i="7"/>
  <c r="E72" i="7" s="1"/>
  <c r="F105" i="7"/>
  <c r="E105" i="7"/>
  <c r="F101" i="7"/>
  <c r="F100" i="7" s="1"/>
  <c r="E101" i="7"/>
  <c r="E100" i="7" s="1"/>
  <c r="D35" i="8" l="1"/>
  <c r="B35" i="8"/>
  <c r="I97" i="7"/>
  <c r="H97" i="7"/>
  <c r="G97" i="7"/>
  <c r="F97" i="7"/>
  <c r="E97" i="7"/>
  <c r="I93" i="7"/>
  <c r="H93" i="7"/>
  <c r="H92" i="7" s="1"/>
  <c r="H91" i="7" s="1"/>
  <c r="G93" i="7"/>
  <c r="G92" i="7" s="1"/>
  <c r="G91" i="7" s="1"/>
  <c r="F93" i="7"/>
  <c r="F92" i="7" s="1"/>
  <c r="F91" i="7" s="1"/>
  <c r="E93" i="7"/>
  <c r="H65" i="7"/>
  <c r="H61" i="7" s="1"/>
  <c r="H55" i="7" s="1"/>
  <c r="I66" i="7"/>
  <c r="I65" i="7" s="1"/>
  <c r="I61" i="7" s="1"/>
  <c r="G66" i="7"/>
  <c r="G65" i="7" s="1"/>
  <c r="G61" i="7" s="1"/>
  <c r="F65" i="7"/>
  <c r="F61" i="7" s="1"/>
  <c r="F55" i="7" s="1"/>
  <c r="E66" i="7"/>
  <c r="E65" i="7" s="1"/>
  <c r="E61" i="7" s="1"/>
  <c r="E92" i="7" l="1"/>
  <c r="E91" i="7" s="1"/>
  <c r="E55" i="7" s="1"/>
  <c r="I92" i="7"/>
  <c r="I91" i="7" s="1"/>
  <c r="G55" i="7"/>
  <c r="F48" i="7"/>
  <c r="F24" i="7" s="1"/>
  <c r="E48" i="7"/>
  <c r="I44" i="7"/>
  <c r="H44" i="7"/>
  <c r="G44" i="7"/>
  <c r="F44" i="7"/>
  <c r="E44" i="7"/>
  <c r="I31" i="7"/>
  <c r="H31" i="7"/>
  <c r="G31" i="7"/>
  <c r="F31" i="7"/>
  <c r="E31" i="7"/>
  <c r="E30" i="7" s="1"/>
  <c r="E25" i="7" s="1"/>
  <c r="I27" i="7"/>
  <c r="H27" i="7"/>
  <c r="G27" i="7"/>
  <c r="F27" i="7"/>
  <c r="E27" i="7"/>
  <c r="I17" i="7"/>
  <c r="H17" i="7"/>
  <c r="G17" i="7"/>
  <c r="I13" i="7"/>
  <c r="I9" i="7"/>
  <c r="H13" i="7"/>
  <c r="H9" i="7"/>
  <c r="G13" i="7"/>
  <c r="G9" i="7"/>
  <c r="F13" i="7"/>
  <c r="F9" i="7"/>
  <c r="E9" i="7"/>
  <c r="E13" i="7"/>
  <c r="E24" i="7" l="1"/>
  <c r="E7" i="7"/>
  <c r="F7" i="7"/>
  <c r="G7" i="7"/>
  <c r="I7" i="7"/>
  <c r="H7" i="7"/>
  <c r="H26" i="3"/>
  <c r="G26" i="3"/>
  <c r="F32" i="3"/>
  <c r="F25" i="3" s="1"/>
  <c r="F26" i="3"/>
  <c r="F10" i="3"/>
  <c r="H11" i="3"/>
  <c r="H10" i="3" s="1"/>
  <c r="G11" i="3"/>
  <c r="G10" i="3" s="1"/>
  <c r="F11" i="3"/>
  <c r="E32" i="3"/>
  <c r="E26" i="3"/>
  <c r="E25" i="3" s="1"/>
  <c r="E11" i="3"/>
  <c r="E10" i="3" s="1"/>
  <c r="G25" i="3" l="1"/>
  <c r="H25" i="3"/>
  <c r="D26" i="3"/>
  <c r="D11" i="3"/>
  <c r="D10" i="3" s="1"/>
  <c r="D32" i="3"/>
  <c r="D25" i="3" l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J14" i="10" l="1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G14" i="10"/>
  <c r="G22" i="10" s="1"/>
  <c r="G28" i="10" s="1"/>
  <c r="G29" i="10" s="1"/>
  <c r="F14" i="10"/>
  <c r="F22" i="10" s="1"/>
  <c r="F28" i="10" s="1"/>
  <c r="F29" i="10" s="1"/>
</calcChain>
</file>

<file path=xl/sharedStrings.xml><?xml version="1.0" encoding="utf-8"?>
<sst xmlns="http://schemas.openxmlformats.org/spreadsheetml/2006/main" count="327" uniqueCount="151">
  <si>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</si>
  <si>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</si>
  <si>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</si>
  <si>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</si>
  <si>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</si>
  <si>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</si>
  <si>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</si>
  <si>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</si>
  <si>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</si>
  <si>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</si>
  <si>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</si>
  <si>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</si>
  <si>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</si>
  <si>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</si>
  <si>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</si>
  <si>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</si>
  <si>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</si>
  <si>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</si>
  <si>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</si>
  <si>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</si>
  <si>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</si>
  <si>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</si>
  <si>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</si>
  <si>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</si>
  <si>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</si>
  <si>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</si>
  <si>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</si>
  <si>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</si>
  <si>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</si>
  <si>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</si>
  <si>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</si>
  <si>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</si>
  <si>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</si>
  <si>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</si>
  <si>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</si>
  <si>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</si>
  <si>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</si>
  <si>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</si>
  <si>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</si>
  <si>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</si>
  <si>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</si>
  <si>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</si>
  <si>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</si>
  <si>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</si>
  <si>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</si>
  <si>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</si>
  <si>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</si>
  <si>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</si>
  <si>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</si>
  <si>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</si>
  <si>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</si>
  <si>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</si>
  <si>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</si>
  <si>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</si>
  <si>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</si>
  <si>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</si>
  <si>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</si>
  <si>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</si>
  <si>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</si>
  <si>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</si>
  <si>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</si>
  <si>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</si>
  <si>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</si>
  <si>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</si>
  <si>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</si>
  <si>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</si>
  <si>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</si>
  <si>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</si>
  <si>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</si>
  <si>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</si>
  <si>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</si>
  <si>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</si>
  <si>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</si>
  <si>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</si>
  <si>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</si>
  <si>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</si>
  <si>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</si>
  <si>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</si>
  <si>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</si>
  <si>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</si>
  <si>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</si>
  <si>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Ostali rashodi</t>
  </si>
  <si>
    <t>Rashodi za dodatna ulaganja na nefinancijskoj imovini</t>
  </si>
  <si>
    <t>Ostali prihodi</t>
  </si>
  <si>
    <t>Prihodi od prodaje proizvoda i robe te pruženih usluga</t>
  </si>
  <si>
    <t>PROGRAM A101206</t>
  </si>
  <si>
    <t>Aktivnost A101206T120602</t>
  </si>
  <si>
    <t>EUROP.SOCIJ.FOND ''ZMS''</t>
  </si>
  <si>
    <t>Izvor financiranja 1.1.1</t>
  </si>
  <si>
    <t>Opći prihodi i primici</t>
  </si>
  <si>
    <t>Izvor financiranja 5.6.1</t>
  </si>
  <si>
    <t>Fondovi EU</t>
  </si>
  <si>
    <t>EU PROJEKTI UO ZA OBRAZOVANJE,KULTURU I SPORT</t>
  </si>
  <si>
    <t>Aktivnost A101206T120608</t>
  </si>
  <si>
    <t>ŠKOLSKA SHEMA</t>
  </si>
  <si>
    <t>Izvor financiranja 5.2.1</t>
  </si>
  <si>
    <t>Ostale pomoći</t>
  </si>
  <si>
    <t>PROGRAM A101207</t>
  </si>
  <si>
    <t>ZAKONSKI STANDARD USTANOVA U OBRAZOVANJU</t>
  </si>
  <si>
    <t>Aktivnost A101207A120704</t>
  </si>
  <si>
    <t>OSIGUR.UVJETA RADA ZA REDOVNO POSLOVANJE</t>
  </si>
  <si>
    <t>Izvor financiranja 4.4.1</t>
  </si>
  <si>
    <t>Decentralizirana sredstva</t>
  </si>
  <si>
    <t>Izvor financiranja 5.8.1</t>
  </si>
  <si>
    <t>Ostale pomoći-prorač.korisnici</t>
  </si>
  <si>
    <t>Aktivnost A101207A120706</t>
  </si>
  <si>
    <t>INVESTICIJSKA ULAGANJA U SREDNJE ŠKOLE I UČ.DOMOVE</t>
  </si>
  <si>
    <t>Aktivnost A101207K120707</t>
  </si>
  <si>
    <t>KAPITALNA ULAGANJA U SREDNJE ŠKOLE</t>
  </si>
  <si>
    <t>Aktivnost A101207T120708</t>
  </si>
  <si>
    <t>ŠKOLSKA SHEMA VOĆA I MLIJEKA</t>
  </si>
  <si>
    <t>PROGRAM A101208</t>
  </si>
  <si>
    <t>PROGRAM USTANOVA U OBRAZOVANJU IZNAD STANDARDA</t>
  </si>
  <si>
    <t>Aktivnost A101208A120803</t>
  </si>
  <si>
    <t>NATJECANJE IZ ZNANJA UČENIKA</t>
  </si>
  <si>
    <t>Aktivnost A101208A120804</t>
  </si>
  <si>
    <t>FINANCIRANJE ŠKOLSKIH PROJEKATA</t>
  </si>
  <si>
    <t>Izvor financiranja 5.9.1</t>
  </si>
  <si>
    <t>Pomoći/Fondovi EU</t>
  </si>
  <si>
    <t>Aktivnost A101208A120812</t>
  </si>
  <si>
    <t>PROGRAMI ŠKOLSKOG KURIKULUMA SREDNJIH ŠKOLA</t>
  </si>
  <si>
    <t>Aktivnost A101208A120813</t>
  </si>
  <si>
    <t>OSTALE AKTIVNOSTI SVIH SREDNJIH ŠKOLA I UČ.DOMOVA</t>
  </si>
  <si>
    <t>Izvor financiranja 4.3.1</t>
  </si>
  <si>
    <t>Prihodi za posebne namjene-prorač.korisnici</t>
  </si>
  <si>
    <t>Aktivnost A101208A120814</t>
  </si>
  <si>
    <t>DODATNE DJELATNOSTI SREDNJIH ŠKOLA I UČ. DOMOVA</t>
  </si>
  <si>
    <t>Izvor financiranja 3.2.1</t>
  </si>
  <si>
    <t>Vlastiti prihodi-proračunski korisnici</t>
  </si>
  <si>
    <t>Rashodi za dodatna ulaganja na nefin. Imovini</t>
  </si>
  <si>
    <t>Izvor financiranja 3.2.2</t>
  </si>
  <si>
    <t>Vlastiti prihodi-proračunski korisnici-prenesena sredstva</t>
  </si>
  <si>
    <t>Izvor financiranja 7.2.1</t>
  </si>
  <si>
    <t>Prihodi za nabavu proizvedene dugotrajne imovine</t>
  </si>
  <si>
    <t>Izvor financiranja 5.9.2</t>
  </si>
  <si>
    <t>Ostale pomoći proračunski korisnici</t>
  </si>
  <si>
    <t>321 Vlastiti prihodi</t>
  </si>
  <si>
    <t>4  Prihodi za posebne namjene</t>
  </si>
  <si>
    <t>5  Pomoći</t>
  </si>
  <si>
    <t>3.2.1 Vlastiti prihodi</t>
  </si>
  <si>
    <t>3.2.2 Vlastiti prihodi -prenesena</t>
  </si>
  <si>
    <t>4.3.1 Prihodi -proračunski korisnici</t>
  </si>
  <si>
    <t>5.2.1  Ostale pomoći</t>
  </si>
  <si>
    <t>5.6.1  Fondovi EU</t>
  </si>
  <si>
    <t>5.8.1  Ostale pomoći-pror.korisnici</t>
  </si>
  <si>
    <t>4.4.1 Decentralizirana sredstva</t>
  </si>
  <si>
    <t>7.2.1  Ostale pomoći-pror.korisnici</t>
  </si>
  <si>
    <t>7  Prihodi od prodaje nefin. imovine</t>
  </si>
  <si>
    <t>5.9.1  Pomoći/Fondovi EU PK</t>
  </si>
  <si>
    <t>5.9.2 Pomoći/Fondovi EU PK-prenesena</t>
  </si>
  <si>
    <t>92 SREDNJOŠKOLSKO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</si>
</sst>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 applyProtection="1">
      <alignment horizontal="right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 applyProtection="1">
      <alignment horizontal="right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 applyProtection="1">
      <alignment horizontal="right" wrapText="1"/>
    </xf>
    <xf numFmtId="3" fontId="6" fillId="3" borderId="4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0" fontId="21" fillId="2" borderId="3" xfId="0" quotePrefix="1" applyFont="1" applyFill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40" workbookViewId="0">
      <selection activeCell="J15" sqref="J1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8" t="s">
        <v>39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108" t="s">
        <v>24</v>
      </c>
      <c r="B3" s="108"/>
      <c r="C3" s="108"/>
      <c r="D3" s="108"/>
      <c r="E3" s="108"/>
      <c r="F3" s="108"/>
      <c r="G3" s="108"/>
      <c r="H3" s="108"/>
      <c r="I3" s="109"/>
      <c r="J3" s="109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108" t="s">
        <v>30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7" t="s">
        <v>44</v>
      </c>
    </row>
    <row r="7" spans="1:10" ht="25.5" x14ac:dyDescent="0.25">
      <c r="A7" s="30"/>
      <c r="B7" s="31"/>
      <c r="C7" s="31"/>
      <c r="D7" s="32"/>
      <c r="E7" s="33"/>
      <c r="F7" s="3" t="s">
        <v>45</v>
      </c>
      <c r="G7" s="3" t="s">
        <v>43</v>
      </c>
      <c r="H7" s="3" t="s">
        <v>53</v>
      </c>
      <c r="I7" s="3" t="s">
        <v>54</v>
      </c>
      <c r="J7" s="3" t="s">
        <v>55</v>
      </c>
    </row>
    <row r="8" spans="1:10" x14ac:dyDescent="0.25">
      <c r="A8" s="111" t="s">
        <v>0</v>
      </c>
      <c r="B8" s="112"/>
      <c r="C8" s="112"/>
      <c r="D8" s="112"/>
      <c r="E8" s="113"/>
      <c r="F8" s="34">
        <f>F9+F10</f>
        <v>1220197.6399999999</v>
      </c>
      <c r="G8" s="34">
        <f t="shared" ref="G8:J8" si="0">G9+G10</f>
        <v>1329833</v>
      </c>
      <c r="H8" s="34">
        <f t="shared" si="0"/>
        <v>1458684</v>
      </c>
      <c r="I8" s="34">
        <f t="shared" si="0"/>
        <v>1458684</v>
      </c>
      <c r="J8" s="34">
        <f t="shared" si="0"/>
        <v>1458684</v>
      </c>
    </row>
    <row r="9" spans="1:10" x14ac:dyDescent="0.25">
      <c r="A9" s="114" t="s">
        <v>47</v>
      </c>
      <c r="B9" s="115"/>
      <c r="C9" s="115"/>
      <c r="D9" s="115"/>
      <c r="E9" s="107"/>
      <c r="F9" s="35">
        <v>1220137.95</v>
      </c>
      <c r="G9" s="35">
        <v>1329767</v>
      </c>
      <c r="H9" s="35">
        <v>1458604</v>
      </c>
      <c r="I9" s="35">
        <v>1458604</v>
      </c>
      <c r="J9" s="35">
        <v>1458604</v>
      </c>
    </row>
    <row r="10" spans="1:10" x14ac:dyDescent="0.25">
      <c r="A10" s="116" t="s">
        <v>48</v>
      </c>
      <c r="B10" s="107"/>
      <c r="C10" s="107"/>
      <c r="D10" s="107"/>
      <c r="E10" s="107"/>
      <c r="F10" s="35">
        <v>59.69</v>
      </c>
      <c r="G10" s="35">
        <v>66</v>
      </c>
      <c r="H10" s="35">
        <v>80</v>
      </c>
      <c r="I10" s="35">
        <v>80</v>
      </c>
      <c r="J10" s="35">
        <v>80</v>
      </c>
    </row>
    <row r="11" spans="1:10" x14ac:dyDescent="0.25">
      <c r="A11" s="38" t="s">
        <v>1</v>
      </c>
      <c r="B11" s="47"/>
      <c r="C11" s="47"/>
      <c r="D11" s="47"/>
      <c r="E11" s="47"/>
      <c r="F11" s="34">
        <f>F12+F13</f>
        <v>1272307.8699999999</v>
      </c>
      <c r="G11" s="34">
        <f t="shared" ref="G11:J11" si="1">G12+G13</f>
        <v>1446013</v>
      </c>
      <c r="H11" s="34">
        <f t="shared" si="1"/>
        <v>1458684</v>
      </c>
      <c r="I11" s="34">
        <f t="shared" si="1"/>
        <v>1458684</v>
      </c>
      <c r="J11" s="34">
        <f t="shared" si="1"/>
        <v>1458684</v>
      </c>
    </row>
    <row r="12" spans="1:10" x14ac:dyDescent="0.25">
      <c r="A12" s="117" t="s">
        <v>49</v>
      </c>
      <c r="B12" s="115"/>
      <c r="C12" s="115"/>
      <c r="D12" s="115"/>
      <c r="E12" s="115"/>
      <c r="F12" s="35">
        <v>1248010.67</v>
      </c>
      <c r="G12" s="35">
        <v>1361383</v>
      </c>
      <c r="H12" s="35">
        <v>1401001</v>
      </c>
      <c r="I12" s="35">
        <v>1401001</v>
      </c>
      <c r="J12" s="48">
        <v>1401001</v>
      </c>
    </row>
    <row r="13" spans="1:10" x14ac:dyDescent="0.25">
      <c r="A13" s="106" t="s">
        <v>50</v>
      </c>
      <c r="B13" s="107"/>
      <c r="C13" s="107"/>
      <c r="D13" s="107"/>
      <c r="E13" s="107"/>
      <c r="F13" s="49">
        <v>24297.200000000001</v>
      </c>
      <c r="G13" s="49">
        <v>84630</v>
      </c>
      <c r="H13" s="49">
        <v>57683</v>
      </c>
      <c r="I13" s="49">
        <v>57683</v>
      </c>
      <c r="J13" s="48">
        <v>57683</v>
      </c>
    </row>
    <row r="14" spans="1:10" x14ac:dyDescent="0.25">
      <c r="A14" s="118" t="s">
        <v>72</v>
      </c>
      <c r="B14" s="112"/>
      <c r="C14" s="112"/>
      <c r="D14" s="112"/>
      <c r="E14" s="112"/>
      <c r="F14" s="34">
        <f>F8-F11</f>
        <v>-52110.229999999981</v>
      </c>
      <c r="G14" s="34">
        <f t="shared" ref="G14:J14" si="2">G8-G11</f>
        <v>-116180</v>
      </c>
      <c r="H14" s="34">
        <f t="shared" si="2"/>
        <v>0</v>
      </c>
      <c r="I14" s="34">
        <f t="shared" si="2"/>
        <v>0</v>
      </c>
      <c r="J14" s="34">
        <f t="shared" si="2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108" t="s">
        <v>31</v>
      </c>
      <c r="B16" s="110"/>
      <c r="C16" s="110"/>
      <c r="D16" s="110"/>
      <c r="E16" s="110"/>
      <c r="F16" s="110"/>
      <c r="G16" s="110"/>
      <c r="H16" s="110"/>
      <c r="I16" s="110"/>
      <c r="J16" s="110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30"/>
      <c r="B18" s="31"/>
      <c r="C18" s="31"/>
      <c r="D18" s="32"/>
      <c r="E18" s="33"/>
      <c r="F18" s="3" t="s">
        <v>45</v>
      </c>
      <c r="G18" s="3" t="s">
        <v>43</v>
      </c>
      <c r="H18" s="3" t="s">
        <v>53</v>
      </c>
      <c r="I18" s="3" t="s">
        <v>54</v>
      </c>
      <c r="J18" s="3" t="s">
        <v>55</v>
      </c>
    </row>
    <row r="19" spans="1:10" x14ac:dyDescent="0.25">
      <c r="A19" s="106" t="s">
        <v>51</v>
      </c>
      <c r="B19" s="107"/>
      <c r="C19" s="107"/>
      <c r="D19" s="107"/>
      <c r="E19" s="107"/>
      <c r="F19" s="49"/>
      <c r="G19" s="49"/>
      <c r="H19" s="49"/>
      <c r="I19" s="49"/>
      <c r="J19" s="48"/>
    </row>
    <row r="20" spans="1:10" x14ac:dyDescent="0.25">
      <c r="A20" s="106" t="s">
        <v>52</v>
      </c>
      <c r="B20" s="107"/>
      <c r="C20" s="107"/>
      <c r="D20" s="107"/>
      <c r="E20" s="107"/>
      <c r="F20" s="49"/>
      <c r="G20" s="49"/>
      <c r="H20" s="49"/>
      <c r="I20" s="49"/>
      <c r="J20" s="48"/>
    </row>
    <row r="21" spans="1:10" x14ac:dyDescent="0.25">
      <c r="A21" s="118" t="s">
        <v>2</v>
      </c>
      <c r="B21" s="112"/>
      <c r="C21" s="112"/>
      <c r="D21" s="112"/>
      <c r="E21" s="112"/>
      <c r="F21" s="34">
        <f>F19-F20</f>
        <v>0</v>
      </c>
      <c r="G21" s="34">
        <f t="shared" ref="G21:J21" si="3">G19-G20</f>
        <v>0</v>
      </c>
      <c r="H21" s="34">
        <f t="shared" si="3"/>
        <v>0</v>
      </c>
      <c r="I21" s="34">
        <f t="shared" si="3"/>
        <v>0</v>
      </c>
      <c r="J21" s="34">
        <f t="shared" si="3"/>
        <v>0</v>
      </c>
    </row>
    <row r="22" spans="1:10" x14ac:dyDescent="0.25">
      <c r="A22" s="118" t="s">
        <v>73</v>
      </c>
      <c r="B22" s="112"/>
      <c r="C22" s="112"/>
      <c r="D22" s="112"/>
      <c r="E22" s="112"/>
      <c r="F22" s="34">
        <f>F14+F21</f>
        <v>-52110.229999999981</v>
      </c>
      <c r="G22" s="34">
        <f t="shared" ref="G22:J22" si="4">G14+G21</f>
        <v>-116180</v>
      </c>
      <c r="H22" s="34">
        <f t="shared" si="4"/>
        <v>0</v>
      </c>
      <c r="I22" s="34">
        <f t="shared" si="4"/>
        <v>0</v>
      </c>
      <c r="J22" s="34">
        <f t="shared" si="4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108" t="s">
        <v>74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ht="15.75" x14ac:dyDescent="0.25">
      <c r="A25" s="45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25.5" x14ac:dyDescent="0.25">
      <c r="A26" s="30"/>
      <c r="B26" s="31"/>
      <c r="C26" s="31"/>
      <c r="D26" s="32"/>
      <c r="E26" s="33"/>
      <c r="F26" s="3" t="s">
        <v>45</v>
      </c>
      <c r="G26" s="3" t="s">
        <v>43</v>
      </c>
      <c r="H26" s="3" t="s">
        <v>53</v>
      </c>
      <c r="I26" s="3" t="s">
        <v>54</v>
      </c>
      <c r="J26" s="3" t="s">
        <v>55</v>
      </c>
    </row>
    <row r="27" spans="1:10" ht="15" customHeight="1" x14ac:dyDescent="0.25">
      <c r="A27" s="121" t="s">
        <v>75</v>
      </c>
      <c r="B27" s="122"/>
      <c r="C27" s="122"/>
      <c r="D27" s="122"/>
      <c r="E27" s="123"/>
      <c r="F27" s="50">
        <v>168290.5</v>
      </c>
      <c r="G27" s="50">
        <v>0</v>
      </c>
      <c r="H27" s="50">
        <v>0</v>
      </c>
      <c r="I27" s="50">
        <v>0</v>
      </c>
      <c r="J27" s="51">
        <v>0</v>
      </c>
    </row>
    <row r="28" spans="1:10" ht="15" customHeight="1" x14ac:dyDescent="0.25">
      <c r="A28" s="118" t="s">
        <v>76</v>
      </c>
      <c r="B28" s="112"/>
      <c r="C28" s="112"/>
      <c r="D28" s="112"/>
      <c r="E28" s="112"/>
      <c r="F28" s="52">
        <f>F22+F27</f>
        <v>116180.27000000002</v>
      </c>
      <c r="G28" s="52">
        <f t="shared" ref="G28:J28" si="5">G22+G27</f>
        <v>-116180</v>
      </c>
      <c r="H28" s="52">
        <f t="shared" si="5"/>
        <v>0</v>
      </c>
      <c r="I28" s="52">
        <f t="shared" si="5"/>
        <v>0</v>
      </c>
      <c r="J28" s="53">
        <f t="shared" si="5"/>
        <v>0</v>
      </c>
    </row>
    <row r="29" spans="1:10" ht="45" customHeight="1" x14ac:dyDescent="0.25">
      <c r="A29" s="111" t="s">
        <v>77</v>
      </c>
      <c r="B29" s="124"/>
      <c r="C29" s="124"/>
      <c r="D29" s="124"/>
      <c r="E29" s="125"/>
      <c r="F29" s="52">
        <f>F14+F21+F27-F28</f>
        <v>0</v>
      </c>
      <c r="G29" s="52">
        <f t="shared" ref="G29:J29" si="6">G14+G21+G27-G28</f>
        <v>0</v>
      </c>
      <c r="H29" s="52">
        <f t="shared" si="6"/>
        <v>0</v>
      </c>
      <c r="I29" s="52">
        <f t="shared" si="6"/>
        <v>0</v>
      </c>
      <c r="J29" s="53">
        <f t="shared" si="6"/>
        <v>0</v>
      </c>
    </row>
    <row r="30" spans="1:10" ht="15.75" x14ac:dyDescent="0.25">
      <c r="A30" s="54"/>
      <c r="B30" s="55"/>
      <c r="C30" s="55"/>
      <c r="D30" s="55"/>
      <c r="E30" s="55"/>
      <c r="F30" s="55"/>
      <c r="G30" s="55"/>
      <c r="H30" s="55"/>
      <c r="I30" s="55"/>
      <c r="J30" s="55"/>
    </row>
    <row r="31" spans="1:10" ht="15.75" x14ac:dyDescent="0.25">
      <c r="A31" s="126" t="s">
        <v>71</v>
      </c>
      <c r="B31" s="126"/>
      <c r="C31" s="126"/>
      <c r="D31" s="126"/>
      <c r="E31" s="126"/>
      <c r="F31" s="126"/>
      <c r="G31" s="126"/>
      <c r="H31" s="126"/>
      <c r="I31" s="126"/>
      <c r="J31" s="126"/>
    </row>
    <row r="32" spans="1:10" ht="18" x14ac:dyDescent="0.25">
      <c r="A32" s="56"/>
      <c r="B32" s="57"/>
      <c r="C32" s="57"/>
      <c r="D32" s="57"/>
      <c r="E32" s="57"/>
      <c r="F32" s="57"/>
      <c r="G32" s="57"/>
      <c r="H32" s="58"/>
      <c r="I32" s="58"/>
      <c r="J32" s="58"/>
    </row>
    <row r="33" spans="1:10" ht="25.5" x14ac:dyDescent="0.25">
      <c r="A33" s="59"/>
      <c r="B33" s="60"/>
      <c r="C33" s="60"/>
      <c r="D33" s="61"/>
      <c r="E33" s="62"/>
      <c r="F33" s="63" t="s">
        <v>45</v>
      </c>
      <c r="G33" s="63" t="s">
        <v>43</v>
      </c>
      <c r="H33" s="63" t="s">
        <v>53</v>
      </c>
      <c r="I33" s="63" t="s">
        <v>54</v>
      </c>
      <c r="J33" s="63" t="s">
        <v>55</v>
      </c>
    </row>
    <row r="34" spans="1:10" x14ac:dyDescent="0.25">
      <c r="A34" s="121" t="s">
        <v>75</v>
      </c>
      <c r="B34" s="122"/>
      <c r="C34" s="122"/>
      <c r="D34" s="122"/>
      <c r="E34" s="123"/>
      <c r="F34" s="50">
        <v>0</v>
      </c>
      <c r="G34" s="50">
        <f>F37</f>
        <v>0</v>
      </c>
      <c r="H34" s="50">
        <f>G37</f>
        <v>0</v>
      </c>
      <c r="I34" s="50">
        <f>H37</f>
        <v>0</v>
      </c>
      <c r="J34" s="51">
        <f>I37</f>
        <v>0</v>
      </c>
    </row>
    <row r="35" spans="1:10" ht="28.5" customHeight="1" x14ac:dyDescent="0.25">
      <c r="A35" s="121" t="s">
        <v>78</v>
      </c>
      <c r="B35" s="122"/>
      <c r="C35" s="122"/>
      <c r="D35" s="122"/>
      <c r="E35" s="123"/>
      <c r="F35" s="50">
        <v>0</v>
      </c>
      <c r="G35" s="50">
        <v>0</v>
      </c>
      <c r="H35" s="50">
        <v>0</v>
      </c>
      <c r="I35" s="50">
        <v>0</v>
      </c>
      <c r="J35" s="51">
        <v>0</v>
      </c>
    </row>
    <row r="36" spans="1:10" x14ac:dyDescent="0.25">
      <c r="A36" s="121" t="s">
        <v>79</v>
      </c>
      <c r="B36" s="127"/>
      <c r="C36" s="127"/>
      <c r="D36" s="127"/>
      <c r="E36" s="128"/>
      <c r="F36" s="50">
        <v>0</v>
      </c>
      <c r="G36" s="50">
        <v>0</v>
      </c>
      <c r="H36" s="50">
        <v>0</v>
      </c>
      <c r="I36" s="50">
        <v>0</v>
      </c>
      <c r="J36" s="51">
        <v>0</v>
      </c>
    </row>
    <row r="37" spans="1:10" ht="15" customHeight="1" x14ac:dyDescent="0.25">
      <c r="A37" s="118" t="s">
        <v>76</v>
      </c>
      <c r="B37" s="112"/>
      <c r="C37" s="112"/>
      <c r="D37" s="112"/>
      <c r="E37" s="112"/>
      <c r="F37" s="36">
        <f>F34-F35+F36</f>
        <v>0</v>
      </c>
      <c r="G37" s="36">
        <f t="shared" ref="G37:J37" si="7">G34-G35+G36</f>
        <v>0</v>
      </c>
      <c r="H37" s="36">
        <f t="shared" si="7"/>
        <v>0</v>
      </c>
      <c r="I37" s="36">
        <f t="shared" si="7"/>
        <v>0</v>
      </c>
      <c r="J37" s="64">
        <f t="shared" si="7"/>
        <v>0</v>
      </c>
    </row>
    <row r="38" spans="1:10" ht="17.25" customHeight="1" x14ac:dyDescent="0.25"/>
    <row r="39" spans="1:10" x14ac:dyDescent="0.25">
      <c r="A39" s="119" t="s">
        <v>46</v>
      </c>
      <c r="B39" s="120"/>
      <c r="C39" s="120"/>
      <c r="D39" s="120"/>
      <c r="E39" s="120"/>
      <c r="F39" s="120"/>
      <c r="G39" s="120"/>
      <c r="H39" s="120"/>
      <c r="I39" s="120"/>
      <c r="J39" s="120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4" workbookViewId="0">
      <selection activeCell="H13" sqref="H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8" t="s">
        <v>39</v>
      </c>
      <c r="B1" s="108"/>
      <c r="C1" s="108"/>
      <c r="D1" s="108"/>
      <c r="E1" s="108"/>
      <c r="F1" s="108"/>
      <c r="G1" s="108"/>
      <c r="H1" s="10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8" t="s">
        <v>24</v>
      </c>
      <c r="B3" s="108"/>
      <c r="C3" s="108"/>
      <c r="D3" s="108"/>
      <c r="E3" s="108"/>
      <c r="F3" s="108"/>
      <c r="G3" s="108"/>
      <c r="H3" s="10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8" t="s">
        <v>4</v>
      </c>
      <c r="B5" s="108"/>
      <c r="C5" s="108"/>
      <c r="D5" s="108"/>
      <c r="E5" s="108"/>
      <c r="F5" s="108"/>
      <c r="G5" s="108"/>
      <c r="H5" s="10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08" t="s">
        <v>56</v>
      </c>
      <c r="B7" s="108"/>
      <c r="C7" s="108"/>
      <c r="D7" s="108"/>
      <c r="E7" s="108"/>
      <c r="F7" s="108"/>
      <c r="G7" s="108"/>
      <c r="H7" s="108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42</v>
      </c>
      <c r="E9" s="21" t="s">
        <v>43</v>
      </c>
      <c r="F9" s="21" t="s">
        <v>40</v>
      </c>
      <c r="G9" s="21" t="s">
        <v>32</v>
      </c>
      <c r="H9" s="21" t="s">
        <v>41</v>
      </c>
    </row>
    <row r="10" spans="1:8" x14ac:dyDescent="0.25">
      <c r="A10" s="41"/>
      <c r="B10" s="42"/>
      <c r="C10" s="40" t="s">
        <v>0</v>
      </c>
      <c r="D10" s="66">
        <f>+SUM(D11+D18)</f>
        <v>1220198.21</v>
      </c>
      <c r="E10" s="66">
        <f>+SUM(E11+E18)</f>
        <v>1329832</v>
      </c>
      <c r="F10" s="66">
        <f>+SUM(F11+F18)</f>
        <v>1458684</v>
      </c>
      <c r="G10" s="66">
        <f>+SUM(G11+G18)</f>
        <v>1458684</v>
      </c>
      <c r="H10" s="66">
        <f>+SUM(H11+H18)</f>
        <v>1458684</v>
      </c>
    </row>
    <row r="11" spans="1:8" ht="15.75" customHeight="1" x14ac:dyDescent="0.25">
      <c r="A11" s="11">
        <v>6</v>
      </c>
      <c r="B11" s="11"/>
      <c r="C11" s="11" t="s">
        <v>7</v>
      </c>
      <c r="D11" s="8">
        <f>+SUM(D12:D17)</f>
        <v>1220138.21</v>
      </c>
      <c r="E11" s="8">
        <f>+SUM(E12:E17)</f>
        <v>1329766</v>
      </c>
      <c r="F11" s="8">
        <f>+SUM(F12:F17)</f>
        <v>1458604</v>
      </c>
      <c r="G11" s="8">
        <f>+SUM(G12:G17)</f>
        <v>1458604</v>
      </c>
      <c r="H11" s="8">
        <f>+SUM(H12:H17)</f>
        <v>1458604</v>
      </c>
    </row>
    <row r="12" spans="1:8" ht="38.25" x14ac:dyDescent="0.25">
      <c r="A12" s="11"/>
      <c r="B12" s="16">
        <v>63</v>
      </c>
      <c r="C12" s="16" t="s">
        <v>34</v>
      </c>
      <c r="D12" s="8">
        <v>1055602.05</v>
      </c>
      <c r="E12" s="9">
        <v>1165263</v>
      </c>
      <c r="F12" s="9">
        <v>1224100</v>
      </c>
      <c r="G12" s="9">
        <v>1224100</v>
      </c>
      <c r="H12" s="9">
        <v>1224100</v>
      </c>
    </row>
    <row r="13" spans="1:8" x14ac:dyDescent="0.25">
      <c r="A13" s="11"/>
      <c r="B13" s="16">
        <v>64</v>
      </c>
      <c r="C13" s="16"/>
      <c r="D13" s="8">
        <v>0.43</v>
      </c>
      <c r="E13" s="9">
        <v>3</v>
      </c>
      <c r="F13" s="9">
        <v>3</v>
      </c>
      <c r="G13" s="9">
        <v>3</v>
      </c>
      <c r="H13" s="9">
        <v>3</v>
      </c>
    </row>
    <row r="14" spans="1:8" x14ac:dyDescent="0.25">
      <c r="A14" s="12"/>
      <c r="B14" s="28" t="s">
        <v>35</v>
      </c>
      <c r="C14" s="13"/>
      <c r="D14" s="8"/>
      <c r="E14" s="9"/>
      <c r="F14" s="9"/>
      <c r="G14" s="9"/>
      <c r="H14" s="9"/>
    </row>
    <row r="15" spans="1:8" ht="25.5" x14ac:dyDescent="0.25">
      <c r="A15" s="12"/>
      <c r="B15" s="12">
        <v>66</v>
      </c>
      <c r="C15" s="16" t="s">
        <v>84</v>
      </c>
      <c r="D15" s="8">
        <v>48679.73</v>
      </c>
      <c r="E15" s="9">
        <v>53000</v>
      </c>
      <c r="F15" s="9">
        <v>65000</v>
      </c>
      <c r="G15" s="9">
        <v>65000</v>
      </c>
      <c r="H15" s="9">
        <v>65000</v>
      </c>
    </row>
    <row r="16" spans="1:8" ht="38.25" x14ac:dyDescent="0.25">
      <c r="A16" s="12"/>
      <c r="B16" s="12">
        <v>67</v>
      </c>
      <c r="C16" s="16" t="s">
        <v>36</v>
      </c>
      <c r="D16" s="8">
        <v>113194</v>
      </c>
      <c r="E16" s="9">
        <v>96900</v>
      </c>
      <c r="F16" s="9">
        <v>150001</v>
      </c>
      <c r="G16" s="9">
        <v>150001</v>
      </c>
      <c r="H16" s="9">
        <v>150001</v>
      </c>
    </row>
    <row r="17" spans="1:9" x14ac:dyDescent="0.25">
      <c r="A17" s="12"/>
      <c r="B17" s="12">
        <v>68</v>
      </c>
      <c r="C17" s="16" t="s">
        <v>83</v>
      </c>
      <c r="D17" s="8">
        <v>2662</v>
      </c>
      <c r="E17" s="9">
        <v>14600</v>
      </c>
      <c r="F17" s="9">
        <v>19500</v>
      </c>
      <c r="G17" s="9">
        <v>19500</v>
      </c>
      <c r="H17" s="9">
        <v>19500</v>
      </c>
    </row>
    <row r="18" spans="1:9" ht="25.5" x14ac:dyDescent="0.25">
      <c r="A18" s="14">
        <v>7</v>
      </c>
      <c r="B18" s="15"/>
      <c r="C18" s="26" t="s">
        <v>8</v>
      </c>
      <c r="D18" s="8">
        <v>60</v>
      </c>
      <c r="E18" s="9">
        <v>66</v>
      </c>
      <c r="F18" s="9">
        <v>80</v>
      </c>
      <c r="G18" s="9">
        <v>80</v>
      </c>
      <c r="H18" s="9">
        <v>80</v>
      </c>
    </row>
    <row r="19" spans="1:9" ht="38.25" x14ac:dyDescent="0.25">
      <c r="A19" s="16"/>
      <c r="B19" s="16">
        <v>72</v>
      </c>
      <c r="C19" s="27" t="s">
        <v>33</v>
      </c>
      <c r="D19" s="8">
        <v>59.69</v>
      </c>
      <c r="E19" s="9">
        <v>66</v>
      </c>
      <c r="F19" s="9">
        <v>80</v>
      </c>
      <c r="G19" s="9">
        <v>80</v>
      </c>
      <c r="H19" s="10">
        <v>80</v>
      </c>
    </row>
    <row r="22" spans="1:9" ht="15.75" x14ac:dyDescent="0.25">
      <c r="A22" s="108" t="s">
        <v>57</v>
      </c>
      <c r="B22" s="129"/>
      <c r="C22" s="129"/>
      <c r="D22" s="129"/>
      <c r="E22" s="129"/>
      <c r="F22" s="129"/>
      <c r="G22" s="129"/>
      <c r="H22" s="129"/>
    </row>
    <row r="23" spans="1:9" ht="18" x14ac:dyDescent="0.25">
      <c r="A23" s="4"/>
      <c r="B23" s="4"/>
      <c r="C23" s="4"/>
      <c r="D23" s="4"/>
      <c r="E23" s="4"/>
      <c r="F23" s="4"/>
      <c r="G23" s="5"/>
      <c r="H23" s="5"/>
    </row>
    <row r="24" spans="1:9" ht="25.5" x14ac:dyDescent="0.25">
      <c r="A24" s="21" t="s">
        <v>5</v>
      </c>
      <c r="B24" s="20" t="s">
        <v>6</v>
      </c>
      <c r="C24" s="20" t="s">
        <v>9</v>
      </c>
      <c r="D24" s="20" t="s">
        <v>42</v>
      </c>
      <c r="E24" s="21" t="s">
        <v>43</v>
      </c>
      <c r="F24" s="21" t="s">
        <v>40</v>
      </c>
      <c r="G24" s="21" t="s">
        <v>32</v>
      </c>
      <c r="H24" s="21" t="s">
        <v>41</v>
      </c>
    </row>
    <row r="25" spans="1:9" x14ac:dyDescent="0.25">
      <c r="A25" s="41"/>
      <c r="B25" s="42"/>
      <c r="C25" s="40" t="s">
        <v>1</v>
      </c>
      <c r="D25" s="66">
        <f>+SUM(D26+D32)</f>
        <v>1272307.0900000001</v>
      </c>
      <c r="E25" s="66">
        <f>+SUM(E26+E32)</f>
        <v>1446013</v>
      </c>
      <c r="F25" s="66">
        <f>+SUM(F26+F32)</f>
        <v>1458684</v>
      </c>
      <c r="G25" s="66">
        <f>+SUM(G26+G32)</f>
        <v>1458684</v>
      </c>
      <c r="H25" s="66">
        <f>+SUM(H26+H32)</f>
        <v>1458684</v>
      </c>
    </row>
    <row r="26" spans="1:9" ht="15.75" customHeight="1" x14ac:dyDescent="0.25">
      <c r="A26" s="11">
        <v>3</v>
      </c>
      <c r="B26" s="11"/>
      <c r="C26" s="11" t="s">
        <v>10</v>
      </c>
      <c r="D26" s="65">
        <f>+SUM(D27:D31)</f>
        <v>1248010.3500000001</v>
      </c>
      <c r="E26" s="65">
        <f>+SUM(E27:E31)</f>
        <v>1361317</v>
      </c>
      <c r="F26" s="65">
        <f>+SUM(F27:F31)</f>
        <v>1401001</v>
      </c>
      <c r="G26" s="65">
        <f>+SUM(G27:G31)</f>
        <v>1401001</v>
      </c>
      <c r="H26" s="65">
        <f>+SUM(H27:H31)</f>
        <v>1401001</v>
      </c>
    </row>
    <row r="27" spans="1:9" ht="15.75" customHeight="1" x14ac:dyDescent="0.25">
      <c r="A27" s="11"/>
      <c r="B27" s="16">
        <v>31</v>
      </c>
      <c r="C27" s="16" t="s">
        <v>11</v>
      </c>
      <c r="D27" s="8">
        <v>1034104</v>
      </c>
      <c r="E27" s="9">
        <v>1142518</v>
      </c>
      <c r="F27" s="9">
        <v>1247200</v>
      </c>
      <c r="G27" s="9">
        <v>1247200</v>
      </c>
      <c r="H27" s="9">
        <v>1247200</v>
      </c>
    </row>
    <row r="28" spans="1:9" x14ac:dyDescent="0.25">
      <c r="A28" s="12"/>
      <c r="B28" s="12">
        <v>32</v>
      </c>
      <c r="C28" s="12" t="s">
        <v>27</v>
      </c>
      <c r="D28" s="8">
        <v>160509.56</v>
      </c>
      <c r="E28" s="9">
        <v>180534</v>
      </c>
      <c r="F28" s="9">
        <v>137201</v>
      </c>
      <c r="G28" s="9">
        <v>137201</v>
      </c>
      <c r="H28" s="9">
        <v>137201</v>
      </c>
    </row>
    <row r="29" spans="1:9" x14ac:dyDescent="0.25">
      <c r="A29" s="12"/>
      <c r="B29" s="12">
        <v>34</v>
      </c>
      <c r="C29" s="12" t="s">
        <v>80</v>
      </c>
      <c r="D29" s="8">
        <v>2989.36</v>
      </c>
      <c r="E29" s="9">
        <v>2310</v>
      </c>
      <c r="F29" s="9">
        <v>2200</v>
      </c>
      <c r="G29" s="9">
        <v>2200</v>
      </c>
      <c r="H29" s="9">
        <v>2200</v>
      </c>
    </row>
    <row r="30" spans="1:9" x14ac:dyDescent="0.25">
      <c r="A30" s="12"/>
      <c r="B30" s="12">
        <v>38</v>
      </c>
      <c r="C30" s="12" t="s">
        <v>81</v>
      </c>
      <c r="D30" s="8">
        <v>50407.43</v>
      </c>
      <c r="E30" s="9">
        <v>35955</v>
      </c>
      <c r="F30" s="9">
        <v>14400</v>
      </c>
      <c r="G30" s="9">
        <v>14400</v>
      </c>
      <c r="H30" s="9">
        <v>14400</v>
      </c>
      <c r="I30" s="104"/>
    </row>
    <row r="31" spans="1:9" x14ac:dyDescent="0.25">
      <c r="A31" s="12"/>
      <c r="B31" s="28" t="s">
        <v>35</v>
      </c>
      <c r="C31" s="13"/>
      <c r="D31" s="8"/>
      <c r="E31" s="9"/>
      <c r="F31" s="9"/>
      <c r="G31" s="9"/>
      <c r="H31" s="9"/>
    </row>
    <row r="32" spans="1:9" ht="25.5" x14ac:dyDescent="0.25">
      <c r="A32" s="14">
        <v>4</v>
      </c>
      <c r="B32" s="15"/>
      <c r="C32" s="26" t="s">
        <v>12</v>
      </c>
      <c r="D32" s="65">
        <f>+SUM(D34:D36)</f>
        <v>24296.739999999998</v>
      </c>
      <c r="E32" s="65">
        <f>+SUM(E34:E36)</f>
        <v>84696</v>
      </c>
      <c r="F32" s="65">
        <f>+SUM(F34:F36)</f>
        <v>57683</v>
      </c>
      <c r="G32" s="65">
        <v>57683</v>
      </c>
      <c r="H32" s="65">
        <v>57683</v>
      </c>
    </row>
    <row r="33" spans="1:8" x14ac:dyDescent="0.25">
      <c r="A33" s="14"/>
      <c r="B33" s="15"/>
      <c r="C33" s="26"/>
      <c r="D33" s="8"/>
      <c r="E33" s="9"/>
      <c r="F33" s="9"/>
      <c r="G33" s="9"/>
      <c r="H33" s="9"/>
    </row>
    <row r="34" spans="1:8" ht="38.25" x14ac:dyDescent="0.25">
      <c r="A34" s="14"/>
      <c r="B34" s="16">
        <v>41</v>
      </c>
      <c r="C34" s="27" t="s">
        <v>13</v>
      </c>
      <c r="D34" s="8"/>
      <c r="E34" s="9"/>
      <c r="F34" s="9"/>
      <c r="G34" s="9"/>
      <c r="H34" s="9"/>
    </row>
    <row r="35" spans="1:8" ht="38.25" x14ac:dyDescent="0.25">
      <c r="A35" s="14"/>
      <c r="B35" s="16">
        <v>42</v>
      </c>
      <c r="C35" s="27" t="s">
        <v>37</v>
      </c>
      <c r="D35" s="8">
        <v>13745.74</v>
      </c>
      <c r="E35" s="9">
        <v>62022</v>
      </c>
      <c r="F35" s="9">
        <v>43683</v>
      </c>
      <c r="G35" s="9">
        <v>38683</v>
      </c>
      <c r="H35" s="9">
        <v>38683</v>
      </c>
    </row>
    <row r="36" spans="1:8" ht="25.5" x14ac:dyDescent="0.25">
      <c r="A36" s="16"/>
      <c r="B36" s="16">
        <v>45</v>
      </c>
      <c r="C36" s="27" t="s">
        <v>82</v>
      </c>
      <c r="D36" s="8">
        <v>10551</v>
      </c>
      <c r="E36" s="9">
        <v>22674</v>
      </c>
      <c r="F36" s="9">
        <v>14000</v>
      </c>
      <c r="G36" s="9">
        <v>14000</v>
      </c>
      <c r="H36" s="10">
        <v>14000</v>
      </c>
    </row>
  </sheetData>
  <mergeCells count="5">
    <mergeCell ref="A22:H22"/>
    <mergeCell ref="A1:H1"/>
    <mergeCell ref="A3:H3"/>
    <mergeCell ref="A5:H5"/>
    <mergeCell ref="A7:H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J28" sqref="J28"/>
    </sheetView>
  </sheetViews>
  <sheetFormatPr defaultRowHeight="15" x14ac:dyDescent="0.25"/>
  <cols>
    <col min="1" max="1" width="34.140625" customWidth="1"/>
    <col min="2" max="6" width="25.28515625" customWidth="1"/>
  </cols>
  <sheetData>
    <row r="1" spans="1:6" ht="42" customHeight="1" x14ac:dyDescent="0.25">
      <c r="A1" s="108" t="s">
        <v>39</v>
      </c>
      <c r="B1" s="108"/>
      <c r="C1" s="108"/>
      <c r="D1" s="108"/>
      <c r="E1" s="108"/>
      <c r="F1" s="108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08" t="s">
        <v>24</v>
      </c>
      <c r="B3" s="108"/>
      <c r="C3" s="108"/>
      <c r="D3" s="108"/>
      <c r="E3" s="108"/>
      <c r="F3" s="108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108" t="s">
        <v>4</v>
      </c>
      <c r="B5" s="108"/>
      <c r="C5" s="108"/>
      <c r="D5" s="108"/>
      <c r="E5" s="108"/>
      <c r="F5" s="108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108" t="s">
        <v>58</v>
      </c>
      <c r="B7" s="108"/>
      <c r="C7" s="108"/>
      <c r="D7" s="108"/>
      <c r="E7" s="108"/>
      <c r="F7" s="108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60</v>
      </c>
      <c r="B9" s="20" t="s">
        <v>42</v>
      </c>
      <c r="C9" s="21" t="s">
        <v>43</v>
      </c>
      <c r="D9" s="21" t="s">
        <v>40</v>
      </c>
      <c r="E9" s="21" t="s">
        <v>32</v>
      </c>
      <c r="F9" s="21" t="s">
        <v>41</v>
      </c>
    </row>
    <row r="10" spans="1:6" x14ac:dyDescent="0.25">
      <c r="A10" s="43" t="s">
        <v>0</v>
      </c>
      <c r="B10" s="66">
        <f>+SUM(B11+B13+B16+B19+B25)</f>
        <v>1388489</v>
      </c>
      <c r="C10" s="66">
        <f t="shared" ref="C10:F10" si="0">+SUM(C11+C13+C16+C19+C25)</f>
        <v>1446013</v>
      </c>
      <c r="D10" s="66">
        <f t="shared" si="0"/>
        <v>1458684</v>
      </c>
      <c r="E10" s="66">
        <f t="shared" si="0"/>
        <v>1458684</v>
      </c>
      <c r="F10" s="66">
        <f t="shared" si="0"/>
        <v>1458684</v>
      </c>
    </row>
    <row r="11" spans="1:6" x14ac:dyDescent="0.25">
      <c r="A11" s="26" t="s">
        <v>61</v>
      </c>
      <c r="B11" s="83">
        <v>5355</v>
      </c>
      <c r="C11" s="83">
        <v>9247</v>
      </c>
      <c r="D11" s="83">
        <v>21200</v>
      </c>
      <c r="E11" s="83">
        <v>21200</v>
      </c>
      <c r="F11" s="83">
        <v>21200</v>
      </c>
    </row>
    <row r="12" spans="1:6" x14ac:dyDescent="0.25">
      <c r="A12" s="13" t="s">
        <v>62</v>
      </c>
      <c r="B12" s="9">
        <v>5355</v>
      </c>
      <c r="C12" s="9">
        <v>9247</v>
      </c>
      <c r="D12" s="9">
        <v>21200</v>
      </c>
      <c r="E12" s="9">
        <v>21200</v>
      </c>
      <c r="F12" s="9">
        <v>21200</v>
      </c>
    </row>
    <row r="13" spans="1:6" x14ac:dyDescent="0.25">
      <c r="A13" s="105" t="s">
        <v>63</v>
      </c>
      <c r="B13" s="83">
        <f>+SUM(B14:B15)</f>
        <v>119933</v>
      </c>
      <c r="C13" s="83">
        <f>+SUM(C14:C15)</f>
        <v>154746</v>
      </c>
      <c r="D13" s="83">
        <f>+SUM(D14:D15)</f>
        <v>65003</v>
      </c>
      <c r="E13" s="83">
        <f>+SUM(E14:E15)</f>
        <v>65003</v>
      </c>
      <c r="F13" s="83">
        <f>+SUM(F14:F15)</f>
        <v>65003</v>
      </c>
    </row>
    <row r="14" spans="1:6" x14ac:dyDescent="0.25">
      <c r="A14" s="13" t="s">
        <v>136</v>
      </c>
      <c r="B14" s="9">
        <v>51342</v>
      </c>
      <c r="C14" s="9">
        <v>67603</v>
      </c>
      <c r="D14" s="9">
        <v>65003</v>
      </c>
      <c r="E14" s="9">
        <v>65003</v>
      </c>
      <c r="F14" s="9">
        <v>65003</v>
      </c>
    </row>
    <row r="15" spans="1:6" x14ac:dyDescent="0.25">
      <c r="A15" s="13" t="s">
        <v>140</v>
      </c>
      <c r="B15" s="9">
        <v>68591</v>
      </c>
      <c r="C15" s="9">
        <v>87143</v>
      </c>
      <c r="D15" s="9"/>
      <c r="E15" s="9"/>
      <c r="F15" s="9"/>
    </row>
    <row r="16" spans="1:6" x14ac:dyDescent="0.25">
      <c r="A16" s="105" t="s">
        <v>137</v>
      </c>
      <c r="B16" s="83">
        <f>+SUM(B17:B18)</f>
        <v>91755</v>
      </c>
      <c r="C16" s="65">
        <f t="shared" ref="C16:F16" si="1">+SUM(C17:C18)</f>
        <v>68000</v>
      </c>
      <c r="D16" s="65">
        <f t="shared" si="1"/>
        <v>124040</v>
      </c>
      <c r="E16" s="65">
        <f t="shared" si="1"/>
        <v>124040</v>
      </c>
      <c r="F16" s="65">
        <f t="shared" si="1"/>
        <v>124040</v>
      </c>
    </row>
    <row r="17" spans="1:7" x14ac:dyDescent="0.25">
      <c r="A17" s="13" t="s">
        <v>141</v>
      </c>
      <c r="B17" s="9">
        <v>0</v>
      </c>
      <c r="C17" s="9">
        <v>0</v>
      </c>
      <c r="D17" s="9">
        <v>19500</v>
      </c>
      <c r="E17" s="9">
        <v>19500</v>
      </c>
      <c r="F17" s="9">
        <v>19500</v>
      </c>
    </row>
    <row r="18" spans="1:7" x14ac:dyDescent="0.25">
      <c r="A18" s="13" t="s">
        <v>145</v>
      </c>
      <c r="B18" s="9">
        <v>91755</v>
      </c>
      <c r="C18" s="9">
        <v>68000</v>
      </c>
      <c r="D18" s="9">
        <v>104540</v>
      </c>
      <c r="E18" s="9">
        <v>104540</v>
      </c>
      <c r="F18" s="9">
        <v>104540</v>
      </c>
    </row>
    <row r="19" spans="1:7" x14ac:dyDescent="0.25">
      <c r="A19" s="105" t="s">
        <v>138</v>
      </c>
      <c r="B19" s="83">
        <f>+SUM(B20:B24)</f>
        <v>1171386</v>
      </c>
      <c r="C19" s="83">
        <f t="shared" ref="C19:F19" si="2">+SUM(C20:C24)</f>
        <v>1213954</v>
      </c>
      <c r="D19" s="83">
        <f t="shared" si="2"/>
        <v>1248361</v>
      </c>
      <c r="E19" s="83">
        <f t="shared" si="2"/>
        <v>1248361</v>
      </c>
      <c r="F19" s="83">
        <f t="shared" si="2"/>
        <v>1248361</v>
      </c>
    </row>
    <row r="20" spans="1:7" x14ac:dyDescent="0.25">
      <c r="A20" s="13" t="s">
        <v>142</v>
      </c>
      <c r="B20" s="8">
        <v>219</v>
      </c>
      <c r="C20" s="9">
        <v>231</v>
      </c>
      <c r="D20" s="9">
        <v>231</v>
      </c>
      <c r="E20" s="9">
        <v>231</v>
      </c>
      <c r="F20" s="9">
        <v>231</v>
      </c>
    </row>
    <row r="21" spans="1:7" x14ac:dyDescent="0.25">
      <c r="A21" s="13" t="s">
        <v>143</v>
      </c>
      <c r="B21" s="8">
        <v>15865</v>
      </c>
      <c r="C21" s="9">
        <v>19422</v>
      </c>
      <c r="D21" s="9">
        <v>24030</v>
      </c>
      <c r="E21" s="9">
        <v>24030</v>
      </c>
      <c r="F21" s="9">
        <v>24030</v>
      </c>
    </row>
    <row r="22" spans="1:7" x14ac:dyDescent="0.25">
      <c r="A22" s="13" t="s">
        <v>144</v>
      </c>
      <c r="B22" s="9">
        <v>998213</v>
      </c>
      <c r="C22" s="9">
        <v>1082663</v>
      </c>
      <c r="D22" s="9">
        <v>1184100</v>
      </c>
      <c r="E22" s="9">
        <v>1184100</v>
      </c>
      <c r="F22" s="9">
        <v>1184100</v>
      </c>
      <c r="G22" s="104"/>
    </row>
    <row r="23" spans="1:7" x14ac:dyDescent="0.25">
      <c r="A23" s="13" t="s">
        <v>148</v>
      </c>
      <c r="B23" s="9">
        <v>57389</v>
      </c>
      <c r="C23" s="9">
        <v>82600</v>
      </c>
      <c r="D23" s="9">
        <v>40000</v>
      </c>
      <c r="E23" s="9">
        <v>40000</v>
      </c>
      <c r="F23" s="9">
        <v>40000</v>
      </c>
    </row>
    <row r="24" spans="1:7" x14ac:dyDescent="0.25">
      <c r="A24" s="13" t="s">
        <v>149</v>
      </c>
      <c r="B24" s="9">
        <v>99700</v>
      </c>
      <c r="C24" s="9">
        <v>29038</v>
      </c>
      <c r="D24" s="9"/>
      <c r="E24" s="9"/>
      <c r="F24" s="9"/>
    </row>
    <row r="25" spans="1:7" x14ac:dyDescent="0.25">
      <c r="A25" s="105" t="s">
        <v>147</v>
      </c>
      <c r="B25" s="83">
        <v>60</v>
      </c>
      <c r="C25" s="83">
        <v>66</v>
      </c>
      <c r="D25" s="83">
        <v>80</v>
      </c>
      <c r="E25" s="83">
        <v>80</v>
      </c>
      <c r="F25" s="83">
        <v>80</v>
      </c>
    </row>
    <row r="26" spans="1:7" x14ac:dyDescent="0.25">
      <c r="A26" s="13" t="s">
        <v>146</v>
      </c>
      <c r="B26" s="9">
        <v>60</v>
      </c>
      <c r="C26" s="9">
        <v>66</v>
      </c>
      <c r="D26" s="9">
        <v>80</v>
      </c>
      <c r="E26" s="9">
        <v>80</v>
      </c>
      <c r="F26" s="9">
        <v>80</v>
      </c>
    </row>
    <row r="27" spans="1:7" x14ac:dyDescent="0.25">
      <c r="A27" s="13"/>
      <c r="B27" s="9"/>
      <c r="C27" s="9"/>
      <c r="D27" s="9"/>
      <c r="E27" s="9"/>
      <c r="F27" s="9"/>
    </row>
    <row r="28" spans="1:7" x14ac:dyDescent="0.25">
      <c r="A28" s="12" t="s">
        <v>35</v>
      </c>
      <c r="B28" s="9"/>
      <c r="C28" s="9"/>
      <c r="D28" s="9"/>
      <c r="E28" s="9"/>
      <c r="F28" s="9"/>
    </row>
    <row r="29" spans="1:7" x14ac:dyDescent="0.25">
      <c r="A29" s="11"/>
      <c r="B29" s="8"/>
      <c r="C29" s="9"/>
      <c r="D29" s="9"/>
      <c r="E29" s="9"/>
      <c r="F29" s="9"/>
    </row>
    <row r="32" spans="1:7" ht="15.75" customHeight="1" x14ac:dyDescent="0.25">
      <c r="A32" s="108" t="s">
        <v>59</v>
      </c>
      <c r="B32" s="108"/>
      <c r="C32" s="108"/>
      <c r="D32" s="108"/>
      <c r="E32" s="108"/>
      <c r="F32" s="108"/>
    </row>
    <row r="33" spans="1:6" ht="18" x14ac:dyDescent="0.25">
      <c r="A33" s="25"/>
      <c r="B33" s="25"/>
      <c r="C33" s="25"/>
      <c r="D33" s="25"/>
      <c r="E33" s="5"/>
      <c r="F33" s="5"/>
    </row>
    <row r="34" spans="1:6" ht="25.5" x14ac:dyDescent="0.25">
      <c r="A34" s="21" t="s">
        <v>60</v>
      </c>
      <c r="B34" s="20" t="s">
        <v>42</v>
      </c>
      <c r="C34" s="21" t="s">
        <v>43</v>
      </c>
      <c r="D34" s="21" t="s">
        <v>40</v>
      </c>
      <c r="E34" s="21" t="s">
        <v>32</v>
      </c>
      <c r="F34" s="21" t="s">
        <v>41</v>
      </c>
    </row>
    <row r="35" spans="1:6" x14ac:dyDescent="0.25">
      <c r="A35" s="43" t="s">
        <v>1</v>
      </c>
      <c r="B35" s="66">
        <f>+SUM(B36+B38+B41+B44+B50)</f>
        <v>1272307</v>
      </c>
      <c r="C35" s="66">
        <f t="shared" ref="C35:F35" si="3">+SUM(C36+C38+C41+C44+C50)</f>
        <v>1446013</v>
      </c>
      <c r="D35" s="66">
        <f t="shared" si="3"/>
        <v>1458684</v>
      </c>
      <c r="E35" s="66">
        <f t="shared" si="3"/>
        <v>1458684</v>
      </c>
      <c r="F35" s="66">
        <f t="shared" si="3"/>
        <v>1458684</v>
      </c>
    </row>
    <row r="36" spans="1:6" ht="15.75" customHeight="1" x14ac:dyDescent="0.25">
      <c r="A36" s="26" t="s">
        <v>61</v>
      </c>
      <c r="B36" s="65">
        <v>5355</v>
      </c>
      <c r="C36" s="83">
        <v>9247</v>
      </c>
      <c r="D36" s="83">
        <v>21200</v>
      </c>
      <c r="E36" s="83">
        <v>21200</v>
      </c>
      <c r="F36" s="83">
        <v>21200</v>
      </c>
    </row>
    <row r="37" spans="1:6" x14ac:dyDescent="0.25">
      <c r="A37" s="13" t="s">
        <v>62</v>
      </c>
      <c r="B37" s="8">
        <v>5355</v>
      </c>
      <c r="C37" s="9">
        <v>9247</v>
      </c>
      <c r="D37" s="9">
        <v>21200</v>
      </c>
      <c r="E37" s="9">
        <v>21200</v>
      </c>
      <c r="F37" s="9">
        <v>21200</v>
      </c>
    </row>
    <row r="38" spans="1:6" x14ac:dyDescent="0.25">
      <c r="A38" s="105" t="s">
        <v>63</v>
      </c>
      <c r="B38" s="83">
        <f>+SUM(B39:B40)</f>
        <v>45046</v>
      </c>
      <c r="C38" s="83">
        <f>+SUM(C39:C40)</f>
        <v>154746</v>
      </c>
      <c r="D38" s="83">
        <f>+SUM(D39:D40)</f>
        <v>65003</v>
      </c>
      <c r="E38" s="83">
        <f>+SUM(E39:E40)</f>
        <v>65003</v>
      </c>
      <c r="F38" s="83">
        <f>+SUM(F39:F40)</f>
        <v>65003</v>
      </c>
    </row>
    <row r="39" spans="1:6" x14ac:dyDescent="0.25">
      <c r="A39" s="13" t="s">
        <v>139</v>
      </c>
      <c r="B39" s="9">
        <v>19081</v>
      </c>
      <c r="C39" s="9">
        <v>67603</v>
      </c>
      <c r="D39" s="9">
        <v>65003</v>
      </c>
      <c r="E39" s="9">
        <v>65003</v>
      </c>
      <c r="F39" s="9">
        <v>65003</v>
      </c>
    </row>
    <row r="40" spans="1:6" x14ac:dyDescent="0.25">
      <c r="A40" s="13" t="s">
        <v>140</v>
      </c>
      <c r="B40" s="9">
        <v>25965</v>
      </c>
      <c r="C40" s="9">
        <v>87143</v>
      </c>
      <c r="D40" s="9">
        <v>0</v>
      </c>
      <c r="E40" s="9">
        <v>0</v>
      </c>
      <c r="F40" s="9">
        <v>0</v>
      </c>
    </row>
    <row r="41" spans="1:6" x14ac:dyDescent="0.25">
      <c r="A41" s="105" t="s">
        <v>137</v>
      </c>
      <c r="B41" s="65">
        <f>+SUM(B42:B43)</f>
        <v>78904</v>
      </c>
      <c r="C41" s="65">
        <f t="shared" ref="C41:F41" si="4">+SUM(C42:C43)</f>
        <v>68000</v>
      </c>
      <c r="D41" s="65">
        <f t="shared" si="4"/>
        <v>124040</v>
      </c>
      <c r="E41" s="65">
        <f t="shared" si="4"/>
        <v>124040</v>
      </c>
      <c r="F41" s="65">
        <f t="shared" si="4"/>
        <v>124040</v>
      </c>
    </row>
    <row r="42" spans="1:6" x14ac:dyDescent="0.25">
      <c r="A42" s="13" t="s">
        <v>141</v>
      </c>
      <c r="B42" s="8">
        <v>0</v>
      </c>
      <c r="C42" s="9">
        <v>0</v>
      </c>
      <c r="D42" s="9">
        <v>19500</v>
      </c>
      <c r="E42" s="9">
        <v>19500</v>
      </c>
      <c r="F42" s="9">
        <v>19500</v>
      </c>
    </row>
    <row r="43" spans="1:6" x14ac:dyDescent="0.25">
      <c r="A43" s="13" t="s">
        <v>145</v>
      </c>
      <c r="B43" s="8">
        <v>78904</v>
      </c>
      <c r="C43" s="9">
        <v>68000</v>
      </c>
      <c r="D43" s="9">
        <v>104540</v>
      </c>
      <c r="E43" s="9">
        <v>104540</v>
      </c>
      <c r="F43" s="9">
        <v>104540</v>
      </c>
    </row>
    <row r="44" spans="1:6" x14ac:dyDescent="0.25">
      <c r="A44" s="105" t="s">
        <v>138</v>
      </c>
      <c r="B44" s="65">
        <f>+SUM(B45:B49)</f>
        <v>1143002</v>
      </c>
      <c r="C44" s="65">
        <f>+SUM(C45:C49)</f>
        <v>1213954</v>
      </c>
      <c r="D44" s="65">
        <f>+SUM(D45:D49)</f>
        <v>1248361</v>
      </c>
      <c r="E44" s="65">
        <f>+SUM(E45:E49)</f>
        <v>1248361</v>
      </c>
      <c r="F44" s="65">
        <f>+SUM(F45:F49)</f>
        <v>1248361</v>
      </c>
    </row>
    <row r="45" spans="1:6" x14ac:dyDescent="0.25">
      <c r="A45" s="13" t="s">
        <v>142</v>
      </c>
      <c r="B45" s="8">
        <v>219</v>
      </c>
      <c r="C45" s="9">
        <v>231</v>
      </c>
      <c r="D45" s="9">
        <v>231</v>
      </c>
      <c r="E45" s="9">
        <v>231</v>
      </c>
      <c r="F45" s="9">
        <v>231</v>
      </c>
    </row>
    <row r="46" spans="1:6" x14ac:dyDescent="0.25">
      <c r="A46" s="13" t="s">
        <v>143</v>
      </c>
      <c r="B46" s="8">
        <v>15865</v>
      </c>
      <c r="C46" s="9">
        <v>19422</v>
      </c>
      <c r="D46" s="9">
        <v>24030</v>
      </c>
      <c r="E46" s="9">
        <v>24030</v>
      </c>
      <c r="F46" s="9">
        <v>24030</v>
      </c>
    </row>
    <row r="47" spans="1:6" x14ac:dyDescent="0.25">
      <c r="A47" s="13" t="s">
        <v>144</v>
      </c>
      <c r="B47" s="8">
        <v>998709</v>
      </c>
      <c r="C47" s="9">
        <v>1082663</v>
      </c>
      <c r="D47" s="9">
        <v>1184100</v>
      </c>
      <c r="E47" s="9">
        <v>1184100</v>
      </c>
      <c r="F47" s="9">
        <v>1184100</v>
      </c>
    </row>
    <row r="48" spans="1:6" x14ac:dyDescent="0.25">
      <c r="A48" s="13" t="s">
        <v>148</v>
      </c>
      <c r="B48" s="8">
        <v>49244</v>
      </c>
      <c r="C48" s="9">
        <v>82600</v>
      </c>
      <c r="D48" s="9">
        <v>40000</v>
      </c>
      <c r="E48" s="9">
        <v>40000</v>
      </c>
      <c r="F48" s="9">
        <v>40000</v>
      </c>
    </row>
    <row r="49" spans="1:6" x14ac:dyDescent="0.25">
      <c r="A49" s="13" t="s">
        <v>149</v>
      </c>
      <c r="B49" s="8">
        <v>78965</v>
      </c>
      <c r="C49" s="9">
        <v>29038</v>
      </c>
      <c r="D49" s="9">
        <v>0</v>
      </c>
      <c r="E49" s="9">
        <v>0</v>
      </c>
      <c r="F49" s="9">
        <v>0</v>
      </c>
    </row>
    <row r="50" spans="1:6" x14ac:dyDescent="0.25">
      <c r="A50" s="105" t="s">
        <v>147</v>
      </c>
      <c r="B50" s="65">
        <v>0</v>
      </c>
      <c r="C50" s="83">
        <v>66</v>
      </c>
      <c r="D50" s="83">
        <v>80</v>
      </c>
      <c r="E50" s="83">
        <v>80</v>
      </c>
      <c r="F50" s="83">
        <v>80</v>
      </c>
    </row>
    <row r="51" spans="1:6" x14ac:dyDescent="0.25">
      <c r="A51" s="13" t="s">
        <v>146</v>
      </c>
      <c r="B51" s="8">
        <v>0</v>
      </c>
      <c r="C51" s="9">
        <v>66</v>
      </c>
      <c r="D51" s="9">
        <v>80</v>
      </c>
      <c r="E51" s="9">
        <v>80</v>
      </c>
      <c r="F51" s="9">
        <v>80</v>
      </c>
    </row>
    <row r="52" spans="1:6" x14ac:dyDescent="0.25">
      <c r="A52" s="12" t="s">
        <v>35</v>
      </c>
      <c r="B52" s="8"/>
      <c r="C52" s="9"/>
      <c r="D52" s="9"/>
      <c r="E52" s="9"/>
      <c r="F52" s="9"/>
    </row>
    <row r="53" spans="1:6" x14ac:dyDescent="0.25">
      <c r="A53" s="26"/>
      <c r="B53" s="8"/>
      <c r="C53" s="9"/>
      <c r="D53" s="9"/>
      <c r="E53" s="9"/>
      <c r="F53" s="9"/>
    </row>
    <row r="54" spans="1:6" x14ac:dyDescent="0.25">
      <c r="A54" s="13"/>
      <c r="B54" s="8"/>
      <c r="C54" s="9"/>
      <c r="D54" s="9"/>
      <c r="E54" s="9"/>
      <c r="F54" s="10"/>
    </row>
  </sheetData>
  <mergeCells count="5">
    <mergeCell ref="A1:F1"/>
    <mergeCell ref="A3:F3"/>
    <mergeCell ref="A5:F5"/>
    <mergeCell ref="A7:F7"/>
    <mergeCell ref="A32:F32"/>
  </mergeCells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E25" sqref="E25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08" t="s">
        <v>39</v>
      </c>
      <c r="B1" s="108"/>
      <c r="C1" s="108"/>
      <c r="D1" s="108"/>
      <c r="E1" s="108"/>
      <c r="F1" s="108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08" t="s">
        <v>24</v>
      </c>
      <c r="B3" s="108"/>
      <c r="C3" s="108"/>
      <c r="D3" s="108"/>
      <c r="E3" s="109"/>
      <c r="F3" s="10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08" t="s">
        <v>4</v>
      </c>
      <c r="B5" s="110"/>
      <c r="C5" s="110"/>
      <c r="D5" s="110"/>
      <c r="E5" s="110"/>
      <c r="F5" s="11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08" t="s">
        <v>14</v>
      </c>
      <c r="B7" s="129"/>
      <c r="C7" s="129"/>
      <c r="D7" s="129"/>
      <c r="E7" s="129"/>
      <c r="F7" s="12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60</v>
      </c>
      <c r="B9" s="20" t="s">
        <v>42</v>
      </c>
      <c r="C9" s="21" t="s">
        <v>43</v>
      </c>
      <c r="D9" s="21" t="s">
        <v>40</v>
      </c>
      <c r="E9" s="21" t="s">
        <v>32</v>
      </c>
      <c r="F9" s="21" t="s">
        <v>41</v>
      </c>
    </row>
    <row r="10" spans="1:6" ht="15.75" customHeight="1" x14ac:dyDescent="0.25">
      <c r="A10" s="11" t="s">
        <v>15</v>
      </c>
      <c r="B10" s="65">
        <v>1272307</v>
      </c>
      <c r="C10" s="83">
        <v>1446013</v>
      </c>
      <c r="D10" s="83">
        <v>1458684</v>
      </c>
      <c r="E10" s="83">
        <v>1458684</v>
      </c>
      <c r="F10" s="83">
        <v>1458684</v>
      </c>
    </row>
    <row r="11" spans="1:6" ht="15.75" customHeight="1" x14ac:dyDescent="0.25">
      <c r="A11" s="11" t="s">
        <v>150</v>
      </c>
      <c r="B11" s="8">
        <v>1272307</v>
      </c>
      <c r="C11" s="9">
        <v>1446013</v>
      </c>
      <c r="D11" s="9">
        <v>1458684</v>
      </c>
      <c r="E11" s="9">
        <v>1458684</v>
      </c>
      <c r="F11" s="9">
        <v>1458684</v>
      </c>
    </row>
    <row r="12" spans="1:6" ht="15.75" customHeight="1" x14ac:dyDescent="0.25">
      <c r="A12" s="11"/>
      <c r="B12" s="8"/>
      <c r="C12" s="9"/>
      <c r="D12" s="9"/>
      <c r="E12" s="9"/>
      <c r="F12" s="9"/>
    </row>
    <row r="13" spans="1:6" ht="15.75" customHeight="1" x14ac:dyDescent="0.25">
      <c r="A13" s="11" t="s">
        <v>16</v>
      </c>
      <c r="B13" s="8"/>
      <c r="C13" s="9"/>
      <c r="D13" s="9"/>
      <c r="E13" s="9"/>
      <c r="F13" s="9"/>
    </row>
    <row r="14" spans="1:6" ht="25.5" x14ac:dyDescent="0.25">
      <c r="A14" s="18" t="s">
        <v>17</v>
      </c>
      <c r="B14" s="8"/>
      <c r="C14" s="9"/>
      <c r="D14" s="9"/>
      <c r="E14" s="9"/>
      <c r="F14" s="9"/>
    </row>
    <row r="15" spans="1:6" x14ac:dyDescent="0.25">
      <c r="A15" s="17" t="s">
        <v>18</v>
      </c>
      <c r="B15" s="8"/>
      <c r="C15" s="9"/>
      <c r="D15" s="9"/>
      <c r="E15" s="9"/>
      <c r="F15" s="9"/>
    </row>
    <row r="16" spans="1:6" x14ac:dyDescent="0.25">
      <c r="A16" s="11" t="s">
        <v>19</v>
      </c>
      <c r="B16" s="8"/>
      <c r="C16" s="9"/>
      <c r="D16" s="9"/>
      <c r="E16" s="9"/>
      <c r="F16" s="10"/>
    </row>
    <row r="17" spans="1:6" ht="25.5" x14ac:dyDescent="0.25">
      <c r="A17" s="19" t="s">
        <v>20</v>
      </c>
      <c r="B17" s="8"/>
      <c r="C17" s="9"/>
      <c r="D17" s="9"/>
      <c r="E17" s="9"/>
      <c r="F17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08" t="s">
        <v>39</v>
      </c>
      <c r="B1" s="108"/>
      <c r="C1" s="108"/>
      <c r="D1" s="108"/>
      <c r="E1" s="108"/>
      <c r="F1" s="108"/>
      <c r="G1" s="108"/>
      <c r="H1" s="10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08" t="s">
        <v>24</v>
      </c>
      <c r="B3" s="108"/>
      <c r="C3" s="108"/>
      <c r="D3" s="108"/>
      <c r="E3" s="108"/>
      <c r="F3" s="108"/>
      <c r="G3" s="108"/>
      <c r="H3" s="10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08" t="s">
        <v>65</v>
      </c>
      <c r="B5" s="108"/>
      <c r="C5" s="108"/>
      <c r="D5" s="108"/>
      <c r="E5" s="108"/>
      <c r="F5" s="108"/>
      <c r="G5" s="108"/>
      <c r="H5" s="10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38</v>
      </c>
      <c r="D7" s="20" t="s">
        <v>42</v>
      </c>
      <c r="E7" s="21" t="s">
        <v>43</v>
      </c>
      <c r="F7" s="21" t="s">
        <v>40</v>
      </c>
      <c r="G7" s="21" t="s">
        <v>32</v>
      </c>
      <c r="H7" s="21" t="s">
        <v>41</v>
      </c>
    </row>
    <row r="8" spans="1:8" x14ac:dyDescent="0.25">
      <c r="A8" s="41"/>
      <c r="B8" s="42"/>
      <c r="C8" s="40" t="s">
        <v>67</v>
      </c>
      <c r="D8" s="42"/>
      <c r="E8" s="41"/>
      <c r="F8" s="41"/>
      <c r="G8" s="41"/>
      <c r="H8" s="41"/>
    </row>
    <row r="9" spans="1:8" ht="25.5" x14ac:dyDescent="0.25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28</v>
      </c>
      <c r="D10" s="8"/>
      <c r="E10" s="9"/>
      <c r="F10" s="9"/>
      <c r="G10" s="9"/>
      <c r="H10" s="9"/>
    </row>
    <row r="11" spans="1:8" x14ac:dyDescent="0.25">
      <c r="A11" s="11"/>
      <c r="B11" s="16"/>
      <c r="C11" s="44"/>
      <c r="D11" s="8"/>
      <c r="E11" s="9"/>
      <c r="F11" s="9"/>
      <c r="G11" s="9"/>
      <c r="H11" s="9"/>
    </row>
    <row r="12" spans="1:8" x14ac:dyDescent="0.25">
      <c r="A12" s="11"/>
      <c r="B12" s="16"/>
      <c r="C12" s="40" t="s">
        <v>70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22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29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08" t="s">
        <v>39</v>
      </c>
      <c r="B1" s="108"/>
      <c r="C1" s="108"/>
      <c r="D1" s="108"/>
      <c r="E1" s="108"/>
      <c r="F1" s="108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08" t="s">
        <v>24</v>
      </c>
      <c r="B3" s="108"/>
      <c r="C3" s="108"/>
      <c r="D3" s="108"/>
      <c r="E3" s="108"/>
      <c r="F3" s="108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108" t="s">
        <v>66</v>
      </c>
      <c r="B5" s="108"/>
      <c r="C5" s="108"/>
      <c r="D5" s="108"/>
      <c r="E5" s="108"/>
      <c r="F5" s="108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60</v>
      </c>
      <c r="B7" s="20" t="s">
        <v>42</v>
      </c>
      <c r="C7" s="21" t="s">
        <v>43</v>
      </c>
      <c r="D7" s="21" t="s">
        <v>40</v>
      </c>
      <c r="E7" s="21" t="s">
        <v>32</v>
      </c>
      <c r="F7" s="21" t="s">
        <v>41</v>
      </c>
    </row>
    <row r="8" spans="1:6" x14ac:dyDescent="0.25">
      <c r="A8" s="11" t="s">
        <v>67</v>
      </c>
      <c r="B8" s="8"/>
      <c r="C8" s="9"/>
      <c r="D8" s="9"/>
      <c r="E8" s="9"/>
      <c r="F8" s="9"/>
    </row>
    <row r="9" spans="1:6" ht="25.5" x14ac:dyDescent="0.25">
      <c r="A9" s="11" t="s">
        <v>68</v>
      </c>
      <c r="B9" s="8"/>
      <c r="C9" s="9"/>
      <c r="D9" s="9"/>
      <c r="E9" s="9"/>
      <c r="F9" s="9"/>
    </row>
    <row r="10" spans="1:6" ht="25.5" x14ac:dyDescent="0.25">
      <c r="A10" s="18" t="s">
        <v>69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70</v>
      </c>
      <c r="B12" s="8"/>
      <c r="C12" s="9"/>
      <c r="D12" s="9"/>
      <c r="E12" s="9"/>
      <c r="F12" s="9"/>
    </row>
    <row r="13" spans="1:6" x14ac:dyDescent="0.25">
      <c r="A13" s="26" t="s">
        <v>61</v>
      </c>
      <c r="B13" s="8"/>
      <c r="C13" s="9"/>
      <c r="D13" s="9"/>
      <c r="E13" s="9"/>
      <c r="F13" s="9"/>
    </row>
    <row r="14" spans="1:6" x14ac:dyDescent="0.25">
      <c r="A14" s="13" t="s">
        <v>62</v>
      </c>
      <c r="B14" s="8"/>
      <c r="C14" s="9"/>
      <c r="D14" s="9"/>
      <c r="E14" s="9"/>
      <c r="F14" s="10"/>
    </row>
    <row r="15" spans="1:6" x14ac:dyDescent="0.25">
      <c r="A15" s="26" t="s">
        <v>63</v>
      </c>
      <c r="B15" s="8"/>
      <c r="C15" s="9"/>
      <c r="D15" s="9"/>
      <c r="E15" s="9"/>
      <c r="F15" s="10"/>
    </row>
    <row r="16" spans="1:6" x14ac:dyDescent="0.25">
      <c r="A16" s="13" t="s">
        <v>64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activeCell="K25" sqref="K2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08" t="s">
        <v>39</v>
      </c>
      <c r="B1" s="108"/>
      <c r="C1" s="108"/>
      <c r="D1" s="108"/>
      <c r="E1" s="108"/>
      <c r="F1" s="108"/>
      <c r="G1" s="108"/>
      <c r="H1" s="108"/>
      <c r="I1" s="108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08" t="s">
        <v>23</v>
      </c>
      <c r="B3" s="110"/>
      <c r="C3" s="110"/>
      <c r="D3" s="110"/>
      <c r="E3" s="110"/>
      <c r="F3" s="110"/>
      <c r="G3" s="110"/>
      <c r="H3" s="110"/>
      <c r="I3" s="11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45" t="s">
        <v>25</v>
      </c>
      <c r="B5" s="146"/>
      <c r="C5" s="147"/>
      <c r="D5" s="20" t="s">
        <v>26</v>
      </c>
      <c r="E5" s="20" t="s">
        <v>42</v>
      </c>
      <c r="F5" s="21" t="s">
        <v>43</v>
      </c>
      <c r="G5" s="21" t="s">
        <v>40</v>
      </c>
      <c r="H5" s="21" t="s">
        <v>32</v>
      </c>
      <c r="I5" s="21" t="s">
        <v>41</v>
      </c>
    </row>
    <row r="6" spans="1:9" ht="38.25" x14ac:dyDescent="0.25">
      <c r="A6" s="142" t="s">
        <v>85</v>
      </c>
      <c r="B6" s="143"/>
      <c r="C6" s="144"/>
      <c r="D6" s="99" t="s">
        <v>92</v>
      </c>
      <c r="E6" s="103">
        <v>19667</v>
      </c>
      <c r="F6" s="34">
        <v>24380</v>
      </c>
      <c r="G6" s="101">
        <v>41950</v>
      </c>
      <c r="H6" s="101">
        <v>41950</v>
      </c>
      <c r="I6" s="101">
        <v>41950</v>
      </c>
    </row>
    <row r="7" spans="1:9" x14ac:dyDescent="0.25">
      <c r="A7" s="130" t="s">
        <v>86</v>
      </c>
      <c r="B7" s="131"/>
      <c r="C7" s="132"/>
      <c r="D7" s="92" t="s">
        <v>87</v>
      </c>
      <c r="E7" s="93">
        <f>+SUM(E9+E13)</f>
        <v>19667</v>
      </c>
      <c r="F7" s="93">
        <f>+SUM(F9+F13)</f>
        <v>24380</v>
      </c>
      <c r="G7" s="93">
        <f>+SUM(G9+G13)</f>
        <v>41950</v>
      </c>
      <c r="H7" s="93">
        <f>+SUM(H9+H13)</f>
        <v>41950</v>
      </c>
      <c r="I7" s="93">
        <f>+SUM(I9+I13)</f>
        <v>41950</v>
      </c>
    </row>
    <row r="8" spans="1:9" x14ac:dyDescent="0.25">
      <c r="A8" s="133" t="s">
        <v>88</v>
      </c>
      <c r="B8" s="134"/>
      <c r="C8" s="135"/>
      <c r="D8" s="39" t="s">
        <v>89</v>
      </c>
      <c r="E8" s="8"/>
      <c r="F8" s="9"/>
      <c r="G8" s="9"/>
      <c r="H8" s="9"/>
      <c r="I8" s="10"/>
    </row>
    <row r="9" spans="1:9" x14ac:dyDescent="0.25">
      <c r="A9" s="136">
        <v>3</v>
      </c>
      <c r="B9" s="137"/>
      <c r="C9" s="138"/>
      <c r="D9" s="29" t="s">
        <v>10</v>
      </c>
      <c r="E9" s="8">
        <f>+SUM(E10:E11)</f>
        <v>5356</v>
      </c>
      <c r="F9" s="8">
        <f>+SUM(F10:F11)</f>
        <v>6738</v>
      </c>
      <c r="G9" s="8">
        <f>+SUM(G10:G11)</f>
        <v>19700</v>
      </c>
      <c r="H9" s="8">
        <f>+SUM(H10:H11)</f>
        <v>19700</v>
      </c>
      <c r="I9" s="8">
        <f>+SUM(I10:I11)</f>
        <v>19700</v>
      </c>
    </row>
    <row r="10" spans="1:9" x14ac:dyDescent="0.25">
      <c r="A10" s="139">
        <v>31</v>
      </c>
      <c r="B10" s="140"/>
      <c r="C10" s="141"/>
      <c r="D10" s="29" t="s">
        <v>11</v>
      </c>
      <c r="E10" s="8">
        <v>5108</v>
      </c>
      <c r="F10" s="9">
        <v>6367</v>
      </c>
      <c r="G10" s="9">
        <v>18800</v>
      </c>
      <c r="H10" s="9">
        <v>18800</v>
      </c>
      <c r="I10" s="10">
        <v>18800</v>
      </c>
    </row>
    <row r="11" spans="1:9" x14ac:dyDescent="0.25">
      <c r="A11" s="139">
        <v>32</v>
      </c>
      <c r="B11" s="140"/>
      <c r="C11" s="141"/>
      <c r="D11" s="29" t="s">
        <v>27</v>
      </c>
      <c r="E11" s="8">
        <v>248</v>
      </c>
      <c r="F11" s="9">
        <v>371</v>
      </c>
      <c r="G11" s="9">
        <v>900</v>
      </c>
      <c r="H11" s="9">
        <v>900</v>
      </c>
      <c r="I11" s="10">
        <v>900</v>
      </c>
    </row>
    <row r="12" spans="1:9" ht="15" customHeight="1" x14ac:dyDescent="0.25">
      <c r="A12" s="133" t="s">
        <v>90</v>
      </c>
      <c r="B12" s="134"/>
      <c r="C12" s="135"/>
      <c r="D12" s="67" t="s">
        <v>91</v>
      </c>
      <c r="E12" s="8"/>
      <c r="F12" s="9"/>
      <c r="G12" s="9"/>
      <c r="H12" s="9"/>
      <c r="I12" s="10"/>
    </row>
    <row r="13" spans="1:9" x14ac:dyDescent="0.25">
      <c r="A13" s="136">
        <v>3</v>
      </c>
      <c r="B13" s="137"/>
      <c r="C13" s="138"/>
      <c r="D13" s="67" t="s">
        <v>10</v>
      </c>
      <c r="E13" s="8">
        <f>+SUM(E14:E15)</f>
        <v>14311</v>
      </c>
      <c r="F13" s="8">
        <f>+SUM(F14:F15)</f>
        <v>17642</v>
      </c>
      <c r="G13" s="8">
        <f>+SUM(G14:G15)</f>
        <v>22250</v>
      </c>
      <c r="H13" s="8">
        <f>+SUM(H14:H15)</f>
        <v>22250</v>
      </c>
      <c r="I13" s="8">
        <f>+SUM(I14:I15)</f>
        <v>22250</v>
      </c>
    </row>
    <row r="14" spans="1:9" x14ac:dyDescent="0.25">
      <c r="A14" s="139">
        <v>31</v>
      </c>
      <c r="B14" s="140"/>
      <c r="C14" s="141"/>
      <c r="D14" s="67" t="s">
        <v>11</v>
      </c>
      <c r="E14" s="8">
        <v>13649</v>
      </c>
      <c r="F14" s="9">
        <v>16719</v>
      </c>
      <c r="G14" s="9">
        <v>21200</v>
      </c>
      <c r="H14" s="9">
        <v>21200</v>
      </c>
      <c r="I14" s="10">
        <v>21200</v>
      </c>
    </row>
    <row r="15" spans="1:9" x14ac:dyDescent="0.25">
      <c r="A15" s="139">
        <v>32</v>
      </c>
      <c r="B15" s="140"/>
      <c r="C15" s="141"/>
      <c r="D15" s="67" t="s">
        <v>27</v>
      </c>
      <c r="E15" s="8">
        <v>662</v>
      </c>
      <c r="F15" s="9">
        <v>923</v>
      </c>
      <c r="G15" s="9">
        <v>1050</v>
      </c>
      <c r="H15" s="9">
        <v>1050</v>
      </c>
      <c r="I15" s="10">
        <v>1050</v>
      </c>
    </row>
    <row r="16" spans="1:9" x14ac:dyDescent="0.25">
      <c r="A16" s="68"/>
      <c r="B16" s="69"/>
      <c r="C16" s="70"/>
      <c r="D16" s="67"/>
      <c r="E16" s="8"/>
      <c r="F16" s="9"/>
      <c r="G16" s="9"/>
      <c r="H16" s="9"/>
      <c r="I16" s="10"/>
    </row>
    <row r="17" spans="1:9" x14ac:dyDescent="0.25">
      <c r="A17" s="130" t="s">
        <v>93</v>
      </c>
      <c r="B17" s="131"/>
      <c r="C17" s="132"/>
      <c r="D17" s="92" t="s">
        <v>94</v>
      </c>
      <c r="E17" s="96"/>
      <c r="F17" s="97"/>
      <c r="G17" s="94">
        <f>+SUM(G18+G21)</f>
        <v>2011</v>
      </c>
      <c r="H17" s="94">
        <f>+SUM(H18+H21)</f>
        <v>2011</v>
      </c>
      <c r="I17" s="94">
        <f>+SUM(I18+I21)</f>
        <v>2011</v>
      </c>
    </row>
    <row r="18" spans="1:9" x14ac:dyDescent="0.25">
      <c r="A18" s="133" t="s">
        <v>95</v>
      </c>
      <c r="B18" s="134"/>
      <c r="C18" s="135"/>
      <c r="D18" s="67" t="s">
        <v>96</v>
      </c>
      <c r="E18" s="8"/>
      <c r="F18" s="9"/>
      <c r="G18" s="83">
        <v>231</v>
      </c>
      <c r="H18" s="83">
        <v>231</v>
      </c>
      <c r="I18" s="84">
        <v>231</v>
      </c>
    </row>
    <row r="19" spans="1:9" x14ac:dyDescent="0.25">
      <c r="A19" s="136">
        <v>3</v>
      </c>
      <c r="B19" s="137"/>
      <c r="C19" s="138"/>
      <c r="D19" s="67" t="s">
        <v>10</v>
      </c>
      <c r="E19" s="8"/>
      <c r="F19" s="9"/>
      <c r="G19" s="9">
        <v>231</v>
      </c>
      <c r="H19" s="9">
        <v>231</v>
      </c>
      <c r="I19" s="10">
        <v>231</v>
      </c>
    </row>
    <row r="20" spans="1:9" x14ac:dyDescent="0.25">
      <c r="A20" s="139">
        <v>32</v>
      </c>
      <c r="B20" s="140"/>
      <c r="C20" s="141"/>
      <c r="D20" s="67" t="s">
        <v>27</v>
      </c>
      <c r="E20" s="8"/>
      <c r="F20" s="9"/>
      <c r="G20" s="9">
        <v>231</v>
      </c>
      <c r="H20" s="9">
        <v>231</v>
      </c>
      <c r="I20" s="10">
        <v>231</v>
      </c>
    </row>
    <row r="21" spans="1:9" ht="15" customHeight="1" x14ac:dyDescent="0.25">
      <c r="A21" s="133" t="s">
        <v>90</v>
      </c>
      <c r="B21" s="134"/>
      <c r="C21" s="135"/>
      <c r="D21" s="67" t="s">
        <v>91</v>
      </c>
      <c r="E21" s="8"/>
      <c r="F21" s="9"/>
      <c r="G21" s="83">
        <v>1780</v>
      </c>
      <c r="H21" s="83">
        <v>1780</v>
      </c>
      <c r="I21" s="84">
        <v>1780</v>
      </c>
    </row>
    <row r="22" spans="1:9" ht="15" customHeight="1" x14ac:dyDescent="0.25">
      <c r="A22" s="139">
        <v>32</v>
      </c>
      <c r="B22" s="140"/>
      <c r="C22" s="141"/>
      <c r="D22" s="67" t="s">
        <v>27</v>
      </c>
      <c r="E22" s="8"/>
      <c r="F22" s="9"/>
      <c r="G22" s="9">
        <v>1780</v>
      </c>
      <c r="H22" s="9">
        <v>1780</v>
      </c>
      <c r="I22" s="10">
        <v>1780</v>
      </c>
    </row>
    <row r="23" spans="1:9" ht="15" customHeight="1" x14ac:dyDescent="0.25">
      <c r="A23" s="71"/>
      <c r="B23" s="72"/>
      <c r="C23" s="73"/>
      <c r="D23" s="67"/>
      <c r="E23" s="8"/>
      <c r="F23" s="9"/>
      <c r="G23" s="9"/>
      <c r="H23" s="9"/>
      <c r="I23" s="10"/>
    </row>
    <row r="24" spans="1:9" ht="25.5" x14ac:dyDescent="0.25">
      <c r="A24" s="142" t="s">
        <v>97</v>
      </c>
      <c r="B24" s="143"/>
      <c r="C24" s="144"/>
      <c r="D24" s="99" t="s">
        <v>98</v>
      </c>
      <c r="E24" s="103">
        <f>+SUM(E25+E38+E42+E48)</f>
        <v>1090093</v>
      </c>
      <c r="F24" s="103">
        <f>+SUM(F25+F38+F42+F48)</f>
        <v>1151711</v>
      </c>
      <c r="G24" s="103">
        <f>+SUM(G25+G38+G42+G48)</f>
        <v>1287640</v>
      </c>
      <c r="H24" s="103">
        <f>+SUM(H25+H38+H42+H48)</f>
        <v>1287640</v>
      </c>
      <c r="I24" s="103">
        <f>+SUM(I25+I38+I42+I48)</f>
        <v>1287640</v>
      </c>
    </row>
    <row r="25" spans="1:9" ht="30.75" customHeight="1" x14ac:dyDescent="0.25">
      <c r="A25" s="130" t="s">
        <v>99</v>
      </c>
      <c r="B25" s="131"/>
      <c r="C25" s="132"/>
      <c r="D25" s="92" t="s">
        <v>100</v>
      </c>
      <c r="E25" s="93">
        <f>+SUM(E26+E30)</f>
        <v>1064918</v>
      </c>
      <c r="F25" s="93">
        <f>+SUM(F26+F30)</f>
        <v>1149700</v>
      </c>
      <c r="G25" s="93">
        <f>+SUM(G26+G30)</f>
        <v>1253140</v>
      </c>
      <c r="H25" s="93">
        <f>+SUM(H26+H30)</f>
        <v>1253140</v>
      </c>
      <c r="I25" s="93">
        <f>+SUM(I26+I30)</f>
        <v>1253140</v>
      </c>
    </row>
    <row r="26" spans="1:9" ht="15" customHeight="1" x14ac:dyDescent="0.25">
      <c r="A26" s="133" t="s">
        <v>101</v>
      </c>
      <c r="B26" s="134"/>
      <c r="C26" s="135"/>
      <c r="D26" s="39" t="s">
        <v>102</v>
      </c>
      <c r="E26" s="8">
        <v>68352</v>
      </c>
      <c r="F26" s="8">
        <v>68000</v>
      </c>
      <c r="G26" s="8">
        <v>70040</v>
      </c>
      <c r="H26" s="8">
        <v>70040</v>
      </c>
      <c r="I26" s="8">
        <v>70040</v>
      </c>
    </row>
    <row r="27" spans="1:9" x14ac:dyDescent="0.25">
      <c r="A27" s="136">
        <v>3</v>
      </c>
      <c r="B27" s="137"/>
      <c r="C27" s="138"/>
      <c r="D27" s="29" t="s">
        <v>10</v>
      </c>
      <c r="E27" s="8">
        <f>+SUM(E28:E29)</f>
        <v>68352</v>
      </c>
      <c r="F27" s="8">
        <f>+SUM(F28:F29)</f>
        <v>68000</v>
      </c>
      <c r="G27" s="8">
        <f>+SUM(G28:G29)</f>
        <v>70040</v>
      </c>
      <c r="H27" s="8">
        <f>+SUM(H28:H29)</f>
        <v>70040</v>
      </c>
      <c r="I27" s="8">
        <f>+SUM(I28:I29)</f>
        <v>70040</v>
      </c>
    </row>
    <row r="28" spans="1:9" x14ac:dyDescent="0.25">
      <c r="A28" s="139">
        <v>32</v>
      </c>
      <c r="B28" s="140"/>
      <c r="C28" s="141"/>
      <c r="D28" s="29" t="s">
        <v>27</v>
      </c>
      <c r="E28" s="8">
        <v>67376</v>
      </c>
      <c r="F28" s="9">
        <v>66800</v>
      </c>
      <c r="G28" s="9">
        <v>68540</v>
      </c>
      <c r="H28" s="9">
        <v>68540</v>
      </c>
      <c r="I28" s="10">
        <v>68540</v>
      </c>
    </row>
    <row r="29" spans="1:9" x14ac:dyDescent="0.25">
      <c r="A29" s="68">
        <v>34</v>
      </c>
      <c r="B29" s="69"/>
      <c r="C29" s="70"/>
      <c r="D29" s="67" t="s">
        <v>80</v>
      </c>
      <c r="E29" s="8">
        <v>976</v>
      </c>
      <c r="F29" s="9">
        <v>1200</v>
      </c>
      <c r="G29" s="9">
        <v>1500</v>
      </c>
      <c r="H29" s="9">
        <v>1500</v>
      </c>
      <c r="I29" s="10">
        <v>1500</v>
      </c>
    </row>
    <row r="30" spans="1:9" ht="15" customHeight="1" x14ac:dyDescent="0.25">
      <c r="A30" s="133" t="s">
        <v>103</v>
      </c>
      <c r="B30" s="134"/>
      <c r="C30" s="135"/>
      <c r="D30" s="67" t="s">
        <v>104</v>
      </c>
      <c r="E30" s="65">
        <f>+SUM(E31+E35)</f>
        <v>996566</v>
      </c>
      <c r="F30" s="83">
        <v>1081700</v>
      </c>
      <c r="G30" s="83">
        <v>1183100</v>
      </c>
      <c r="H30" s="83">
        <v>1183100</v>
      </c>
      <c r="I30" s="84">
        <v>1183100</v>
      </c>
    </row>
    <row r="31" spans="1:9" x14ac:dyDescent="0.25">
      <c r="A31" s="136">
        <v>3</v>
      </c>
      <c r="B31" s="137"/>
      <c r="C31" s="138"/>
      <c r="D31" s="67" t="s">
        <v>10</v>
      </c>
      <c r="E31" s="8">
        <f>+SUM(E32:E34)</f>
        <v>996035</v>
      </c>
      <c r="F31" s="8">
        <f>+SUM(F32:F34)</f>
        <v>1081700</v>
      </c>
      <c r="G31" s="8">
        <f>+SUM(G32:G34)</f>
        <v>1183100</v>
      </c>
      <c r="H31" s="8">
        <f>+SUM(H32:H34)</f>
        <v>1183100</v>
      </c>
      <c r="I31" s="8">
        <f>+SUM(I32:I34)</f>
        <v>1183100</v>
      </c>
    </row>
    <row r="32" spans="1:9" x14ac:dyDescent="0.25">
      <c r="A32" s="139">
        <v>31</v>
      </c>
      <c r="B32" s="140"/>
      <c r="C32" s="141"/>
      <c r="D32" s="67" t="s">
        <v>11</v>
      </c>
      <c r="E32" s="8">
        <v>990890</v>
      </c>
      <c r="F32" s="9">
        <v>1081000</v>
      </c>
      <c r="G32" s="9">
        <v>1182000</v>
      </c>
      <c r="H32" s="9">
        <v>1182000</v>
      </c>
      <c r="I32" s="10">
        <v>1182000</v>
      </c>
    </row>
    <row r="33" spans="1:9" x14ac:dyDescent="0.25">
      <c r="A33" s="139">
        <v>32</v>
      </c>
      <c r="B33" s="140"/>
      <c r="C33" s="141"/>
      <c r="D33" s="67" t="s">
        <v>27</v>
      </c>
      <c r="E33" s="8">
        <v>3402</v>
      </c>
      <c r="F33" s="9">
        <v>300</v>
      </c>
      <c r="G33" s="9">
        <v>600</v>
      </c>
      <c r="H33" s="9">
        <v>600</v>
      </c>
      <c r="I33" s="10">
        <v>600</v>
      </c>
    </row>
    <row r="34" spans="1:9" x14ac:dyDescent="0.25">
      <c r="A34" s="68">
        <v>34</v>
      </c>
      <c r="B34" s="69"/>
      <c r="C34" s="70"/>
      <c r="D34" s="67" t="s">
        <v>80</v>
      </c>
      <c r="E34" s="8">
        <v>1743</v>
      </c>
      <c r="F34" s="9">
        <v>400</v>
      </c>
      <c r="G34" s="9">
        <v>500</v>
      </c>
      <c r="H34" s="9">
        <v>500</v>
      </c>
      <c r="I34" s="10">
        <v>500</v>
      </c>
    </row>
    <row r="35" spans="1:9" x14ac:dyDescent="0.25">
      <c r="A35" s="136">
        <v>4</v>
      </c>
      <c r="B35" s="137"/>
      <c r="C35" s="138"/>
      <c r="D35" s="67"/>
      <c r="E35" s="65">
        <v>531</v>
      </c>
      <c r="F35" s="83">
        <v>0</v>
      </c>
      <c r="G35" s="83">
        <v>0</v>
      </c>
      <c r="H35" s="83">
        <v>0</v>
      </c>
      <c r="I35" s="84">
        <v>0</v>
      </c>
    </row>
    <row r="36" spans="1:9" ht="25.5" x14ac:dyDescent="0.25">
      <c r="A36" s="68">
        <v>42</v>
      </c>
      <c r="B36" s="69"/>
      <c r="C36" s="70"/>
      <c r="D36" s="67" t="s">
        <v>37</v>
      </c>
      <c r="E36" s="8">
        <v>531</v>
      </c>
      <c r="F36" s="9">
        <v>0</v>
      </c>
      <c r="G36" s="9">
        <v>0</v>
      </c>
      <c r="H36" s="9">
        <v>0</v>
      </c>
      <c r="I36" s="10">
        <v>0</v>
      </c>
    </row>
    <row r="37" spans="1:9" x14ac:dyDescent="0.25">
      <c r="A37" s="68"/>
      <c r="B37" s="69"/>
      <c r="C37" s="70"/>
      <c r="D37" s="67"/>
      <c r="E37" s="8"/>
      <c r="F37" s="9"/>
      <c r="G37" s="9"/>
      <c r="H37" s="9"/>
      <c r="I37" s="10"/>
    </row>
    <row r="38" spans="1:9" ht="25.5" x14ac:dyDescent="0.25">
      <c r="A38" s="130" t="s">
        <v>105</v>
      </c>
      <c r="B38" s="131"/>
      <c r="C38" s="132"/>
      <c r="D38" s="92" t="s">
        <v>106</v>
      </c>
      <c r="E38" s="93">
        <v>0</v>
      </c>
      <c r="F38" s="94">
        <v>0</v>
      </c>
      <c r="G38" s="94">
        <v>16500</v>
      </c>
      <c r="H38" s="94">
        <v>16500</v>
      </c>
      <c r="I38" s="95">
        <v>16500</v>
      </c>
    </row>
    <row r="39" spans="1:9" x14ac:dyDescent="0.25">
      <c r="A39" s="133" t="s">
        <v>101</v>
      </c>
      <c r="B39" s="134"/>
      <c r="C39" s="135"/>
      <c r="D39" s="73" t="s">
        <v>102</v>
      </c>
      <c r="E39" s="8">
        <v>0</v>
      </c>
      <c r="F39" s="9">
        <v>0</v>
      </c>
      <c r="G39" s="9">
        <v>16500</v>
      </c>
      <c r="H39" s="9">
        <v>16500</v>
      </c>
      <c r="I39" s="10">
        <v>16500</v>
      </c>
    </row>
    <row r="40" spans="1:9" x14ac:dyDescent="0.25">
      <c r="A40" s="139">
        <v>32</v>
      </c>
      <c r="B40" s="140"/>
      <c r="C40" s="141"/>
      <c r="D40" s="67" t="s">
        <v>27</v>
      </c>
      <c r="E40" s="8">
        <v>0</v>
      </c>
      <c r="F40" s="9">
        <v>0</v>
      </c>
      <c r="G40" s="9">
        <v>16500</v>
      </c>
      <c r="H40" s="9">
        <v>16500</v>
      </c>
      <c r="I40" s="10">
        <v>16500</v>
      </c>
    </row>
    <row r="41" spans="1:9" x14ac:dyDescent="0.25">
      <c r="A41" s="68"/>
      <c r="B41" s="69"/>
      <c r="C41" s="70"/>
      <c r="D41" s="67"/>
      <c r="E41" s="8"/>
      <c r="F41" s="9"/>
      <c r="G41" s="9"/>
      <c r="H41" s="9"/>
      <c r="I41" s="10"/>
    </row>
    <row r="42" spans="1:9" ht="25.5" x14ac:dyDescent="0.25">
      <c r="A42" s="130" t="s">
        <v>107</v>
      </c>
      <c r="B42" s="131"/>
      <c r="C42" s="132"/>
      <c r="D42" s="92" t="s">
        <v>108</v>
      </c>
      <c r="E42" s="93">
        <v>23402</v>
      </c>
      <c r="F42" s="94">
        <v>0</v>
      </c>
      <c r="G42" s="94">
        <v>18000</v>
      </c>
      <c r="H42" s="94">
        <v>18000</v>
      </c>
      <c r="I42" s="95">
        <v>18000</v>
      </c>
    </row>
    <row r="43" spans="1:9" x14ac:dyDescent="0.25">
      <c r="A43" s="133" t="s">
        <v>101</v>
      </c>
      <c r="B43" s="134"/>
      <c r="C43" s="135"/>
      <c r="D43" s="73" t="s">
        <v>102</v>
      </c>
      <c r="E43" s="8">
        <v>23402</v>
      </c>
      <c r="F43" s="9">
        <v>0</v>
      </c>
      <c r="G43" s="9">
        <v>18000</v>
      </c>
      <c r="H43" s="9">
        <v>18000</v>
      </c>
      <c r="I43" s="10">
        <v>18000</v>
      </c>
    </row>
    <row r="44" spans="1:9" x14ac:dyDescent="0.25">
      <c r="A44" s="136">
        <v>4</v>
      </c>
      <c r="B44" s="137"/>
      <c r="C44" s="138"/>
      <c r="D44" s="67"/>
      <c r="E44" s="8">
        <f>+SUM(E45:E46)</f>
        <v>23402</v>
      </c>
      <c r="F44" s="8">
        <f>+SUM(F45:F46)</f>
        <v>0</v>
      </c>
      <c r="G44" s="8">
        <f>+SUM(G45:G46)</f>
        <v>18000</v>
      </c>
      <c r="H44" s="8">
        <f>+SUM(H45:H46)</f>
        <v>18000</v>
      </c>
      <c r="I44" s="8">
        <f>+SUM(I45:I46)</f>
        <v>18000</v>
      </c>
    </row>
    <row r="45" spans="1:9" ht="25.5" x14ac:dyDescent="0.25">
      <c r="A45" s="68">
        <v>42</v>
      </c>
      <c r="B45" s="69"/>
      <c r="C45" s="70"/>
      <c r="D45" s="67" t="s">
        <v>37</v>
      </c>
      <c r="E45" s="8">
        <v>0</v>
      </c>
      <c r="F45" s="9">
        <v>0</v>
      </c>
      <c r="G45" s="9">
        <v>9000</v>
      </c>
      <c r="H45" s="9">
        <v>9000</v>
      </c>
      <c r="I45" s="10">
        <v>9000</v>
      </c>
    </row>
    <row r="46" spans="1:9" ht="25.5" x14ac:dyDescent="0.25">
      <c r="A46" s="68">
        <v>45</v>
      </c>
      <c r="B46" s="69"/>
      <c r="C46" s="70"/>
      <c r="D46" s="67" t="s">
        <v>129</v>
      </c>
      <c r="E46" s="8">
        <v>23402</v>
      </c>
      <c r="F46" s="9">
        <v>0</v>
      </c>
      <c r="G46" s="9">
        <v>9000</v>
      </c>
      <c r="H46" s="9">
        <v>9000</v>
      </c>
      <c r="I46" s="10">
        <v>9000</v>
      </c>
    </row>
    <row r="47" spans="1:9" x14ac:dyDescent="0.25">
      <c r="A47" s="68"/>
      <c r="B47" s="69"/>
      <c r="C47" s="70"/>
      <c r="D47" s="67"/>
      <c r="E47" s="8"/>
      <c r="F47" s="9"/>
      <c r="G47" s="9"/>
      <c r="H47" s="9"/>
      <c r="I47" s="10"/>
    </row>
    <row r="48" spans="1:9" ht="25.5" x14ac:dyDescent="0.25">
      <c r="A48" s="130" t="s">
        <v>109</v>
      </c>
      <c r="B48" s="131"/>
      <c r="C48" s="132"/>
      <c r="D48" s="92" t="s">
        <v>110</v>
      </c>
      <c r="E48" s="93">
        <f>+SUM(E49+E52)</f>
        <v>1773</v>
      </c>
      <c r="F48" s="93">
        <f>+SUM(F49+F52)</f>
        <v>2011</v>
      </c>
      <c r="G48" s="94">
        <v>0</v>
      </c>
      <c r="H48" s="94">
        <v>0</v>
      </c>
      <c r="I48" s="95">
        <v>0</v>
      </c>
    </row>
    <row r="49" spans="1:9" ht="15" customHeight="1" x14ac:dyDescent="0.25">
      <c r="A49" s="133" t="s">
        <v>95</v>
      </c>
      <c r="B49" s="134"/>
      <c r="C49" s="135"/>
      <c r="D49" s="67" t="s">
        <v>96</v>
      </c>
      <c r="E49" s="65">
        <v>219</v>
      </c>
      <c r="F49" s="83">
        <v>231</v>
      </c>
      <c r="G49" s="9">
        <v>0</v>
      </c>
      <c r="H49" s="9">
        <v>0</v>
      </c>
      <c r="I49" s="10">
        <v>0</v>
      </c>
    </row>
    <row r="50" spans="1:9" x14ac:dyDescent="0.25">
      <c r="A50" s="136">
        <v>3</v>
      </c>
      <c r="B50" s="137"/>
      <c r="C50" s="138"/>
      <c r="D50" s="67" t="s">
        <v>10</v>
      </c>
      <c r="E50" s="8">
        <v>219</v>
      </c>
      <c r="F50" s="9">
        <v>231</v>
      </c>
      <c r="G50" s="9"/>
      <c r="H50" s="9"/>
      <c r="I50" s="10"/>
    </row>
    <row r="51" spans="1:9" x14ac:dyDescent="0.25">
      <c r="A51" s="139">
        <v>32</v>
      </c>
      <c r="B51" s="140"/>
      <c r="C51" s="141"/>
      <c r="D51" s="67" t="s">
        <v>27</v>
      </c>
      <c r="E51" s="8">
        <v>219</v>
      </c>
      <c r="F51" s="9">
        <v>231</v>
      </c>
      <c r="G51" s="9"/>
      <c r="H51" s="9"/>
      <c r="I51" s="10"/>
    </row>
    <row r="52" spans="1:9" ht="15" customHeight="1" x14ac:dyDescent="0.25">
      <c r="A52" s="133" t="s">
        <v>90</v>
      </c>
      <c r="B52" s="134"/>
      <c r="C52" s="135"/>
      <c r="D52" s="67" t="s">
        <v>91</v>
      </c>
      <c r="E52" s="65">
        <v>1554</v>
      </c>
      <c r="F52" s="83">
        <v>1780</v>
      </c>
      <c r="G52" s="9">
        <v>0</v>
      </c>
      <c r="H52" s="9">
        <v>0</v>
      </c>
      <c r="I52" s="10">
        <v>0</v>
      </c>
    </row>
    <row r="53" spans="1:9" x14ac:dyDescent="0.25">
      <c r="A53" s="139">
        <v>32</v>
      </c>
      <c r="B53" s="140"/>
      <c r="C53" s="141"/>
      <c r="D53" s="67" t="s">
        <v>27</v>
      </c>
      <c r="E53" s="8">
        <v>1554</v>
      </c>
      <c r="F53" s="9">
        <v>1780</v>
      </c>
      <c r="G53" s="9"/>
      <c r="H53" s="9"/>
      <c r="I53" s="10"/>
    </row>
    <row r="54" spans="1:9" x14ac:dyDescent="0.25">
      <c r="A54" s="80"/>
      <c r="B54" s="81"/>
      <c r="C54" s="82"/>
      <c r="D54" s="79"/>
      <c r="E54" s="8"/>
      <c r="F54" s="9"/>
      <c r="G54" s="9"/>
      <c r="H54" s="9"/>
      <c r="I54" s="10"/>
    </row>
    <row r="55" spans="1:9" ht="38.25" x14ac:dyDescent="0.25">
      <c r="A55" s="142" t="s">
        <v>111</v>
      </c>
      <c r="B55" s="143"/>
      <c r="C55" s="144"/>
      <c r="D55" s="99" t="s">
        <v>112</v>
      </c>
      <c r="E55" s="100">
        <f>+SUM(E56+E61+E81+E86+E91+E111)</f>
        <v>175399.22999999998</v>
      </c>
      <c r="F55" s="100">
        <f>+SUM(F56+F61+F81+F86+F91+F111)</f>
        <v>269922</v>
      </c>
      <c r="G55" s="100">
        <f>+SUM(G56+G61+G81+G86+G91+G111)</f>
        <v>127083</v>
      </c>
      <c r="H55" s="100">
        <f>+SUM(H56+H61+H81+H86+H91+H111)</f>
        <v>127083</v>
      </c>
      <c r="I55" s="102"/>
    </row>
    <row r="56" spans="1:9" ht="25.5" x14ac:dyDescent="0.25">
      <c r="A56" s="130" t="s">
        <v>113</v>
      </c>
      <c r="B56" s="131"/>
      <c r="C56" s="132"/>
      <c r="D56" s="92" t="s">
        <v>114</v>
      </c>
      <c r="E56" s="93">
        <v>0</v>
      </c>
      <c r="F56" s="94">
        <v>2509</v>
      </c>
      <c r="G56" s="94">
        <v>1000</v>
      </c>
      <c r="H56" s="94">
        <v>1000</v>
      </c>
      <c r="I56" s="95">
        <v>1000</v>
      </c>
    </row>
    <row r="57" spans="1:9" x14ac:dyDescent="0.25">
      <c r="A57" s="133" t="s">
        <v>88</v>
      </c>
      <c r="B57" s="134"/>
      <c r="C57" s="135"/>
      <c r="D57" s="67" t="s">
        <v>89</v>
      </c>
      <c r="E57" s="8"/>
      <c r="F57" s="9"/>
      <c r="G57" s="9"/>
      <c r="H57" s="9"/>
      <c r="I57" s="10"/>
    </row>
    <row r="58" spans="1:9" x14ac:dyDescent="0.25">
      <c r="A58" s="136">
        <v>3</v>
      </c>
      <c r="B58" s="137"/>
      <c r="C58" s="138"/>
      <c r="D58" s="79" t="s">
        <v>10</v>
      </c>
      <c r="E58" s="8">
        <v>0</v>
      </c>
      <c r="F58" s="9">
        <v>2509</v>
      </c>
      <c r="G58" s="9">
        <v>1000</v>
      </c>
      <c r="H58" s="9">
        <v>1000</v>
      </c>
      <c r="I58" s="10">
        <v>1000</v>
      </c>
    </row>
    <row r="59" spans="1:9" x14ac:dyDescent="0.25">
      <c r="A59" s="139">
        <v>32</v>
      </c>
      <c r="B59" s="140"/>
      <c r="C59" s="141"/>
      <c r="D59" s="79" t="s">
        <v>27</v>
      </c>
      <c r="E59" s="8">
        <v>0</v>
      </c>
      <c r="F59" s="9">
        <v>2509</v>
      </c>
      <c r="G59" s="9">
        <v>1000</v>
      </c>
      <c r="H59" s="9">
        <v>1000</v>
      </c>
      <c r="I59" s="10">
        <v>1000</v>
      </c>
    </row>
    <row r="60" spans="1:9" x14ac:dyDescent="0.25">
      <c r="A60" s="74"/>
      <c r="B60" s="75"/>
      <c r="C60" s="76"/>
      <c r="D60" s="79"/>
      <c r="E60" s="8"/>
      <c r="F60" s="9"/>
      <c r="G60" s="9"/>
      <c r="H60" s="9"/>
      <c r="I60" s="10"/>
    </row>
    <row r="61" spans="1:9" ht="25.5" customHeight="1" x14ac:dyDescent="0.25">
      <c r="A61" s="130" t="s">
        <v>115</v>
      </c>
      <c r="B61" s="131"/>
      <c r="C61" s="132"/>
      <c r="D61" s="92" t="s">
        <v>116</v>
      </c>
      <c r="E61" s="93">
        <f>+SUM(E62+E65+E72)</f>
        <v>128209.92</v>
      </c>
      <c r="F61" s="93">
        <f>+SUM(F62+F65+F72)</f>
        <v>111638</v>
      </c>
      <c r="G61" s="93">
        <f t="shared" ref="G61:I61" si="0">+SUM(G62+G65+G72)</f>
        <v>40500</v>
      </c>
      <c r="H61" s="93">
        <f t="shared" si="0"/>
        <v>40500</v>
      </c>
      <c r="I61" s="93">
        <f t="shared" si="0"/>
        <v>40500</v>
      </c>
    </row>
    <row r="62" spans="1:9" x14ac:dyDescent="0.25">
      <c r="A62" s="133" t="s">
        <v>88</v>
      </c>
      <c r="B62" s="134"/>
      <c r="C62" s="135"/>
      <c r="D62" s="79" t="s">
        <v>89</v>
      </c>
      <c r="E62" s="8">
        <v>0</v>
      </c>
      <c r="F62" s="83">
        <v>0</v>
      </c>
      <c r="G62" s="83">
        <v>500</v>
      </c>
      <c r="H62" s="83">
        <v>500</v>
      </c>
      <c r="I62" s="84">
        <v>500</v>
      </c>
    </row>
    <row r="63" spans="1:9" x14ac:dyDescent="0.25">
      <c r="A63" s="136">
        <v>3</v>
      </c>
      <c r="B63" s="137"/>
      <c r="C63" s="138"/>
      <c r="D63" s="79" t="s">
        <v>10</v>
      </c>
      <c r="E63" s="8">
        <v>0</v>
      </c>
      <c r="F63" s="9">
        <v>0</v>
      </c>
      <c r="G63" s="9">
        <v>500</v>
      </c>
      <c r="H63" s="9">
        <v>500</v>
      </c>
      <c r="I63" s="10">
        <v>500</v>
      </c>
    </row>
    <row r="64" spans="1:9" x14ac:dyDescent="0.25">
      <c r="A64" s="139">
        <v>32</v>
      </c>
      <c r="B64" s="140"/>
      <c r="C64" s="141"/>
      <c r="D64" s="79" t="s">
        <v>27</v>
      </c>
      <c r="E64" s="8">
        <v>0</v>
      </c>
      <c r="F64" s="9">
        <v>0</v>
      </c>
      <c r="G64" s="9">
        <v>500</v>
      </c>
      <c r="H64" s="9">
        <v>500</v>
      </c>
      <c r="I64" s="10">
        <v>500</v>
      </c>
    </row>
    <row r="65" spans="1:9" x14ac:dyDescent="0.25">
      <c r="A65" s="133" t="s">
        <v>117</v>
      </c>
      <c r="B65" s="134"/>
      <c r="C65" s="135"/>
      <c r="D65" s="79" t="s">
        <v>118</v>
      </c>
      <c r="E65" s="65">
        <f>+SUM(E66+E71)</f>
        <v>49243</v>
      </c>
      <c r="F65" s="65">
        <f>+SUM(F66+F71)</f>
        <v>82600</v>
      </c>
      <c r="G65" s="65">
        <f>+SUM(G66+G71)</f>
        <v>40000</v>
      </c>
      <c r="H65" s="65">
        <f>+SUM(H66+H71)</f>
        <v>40000</v>
      </c>
      <c r="I65" s="65">
        <f>+SUM(I66+I71)</f>
        <v>40000</v>
      </c>
    </row>
    <row r="66" spans="1:9" x14ac:dyDescent="0.25">
      <c r="A66" s="136">
        <v>3</v>
      </c>
      <c r="B66" s="137"/>
      <c r="C66" s="138"/>
      <c r="D66" s="79" t="s">
        <v>10</v>
      </c>
      <c r="E66" s="8">
        <f>+SUM(E67:E70)</f>
        <v>49243</v>
      </c>
      <c r="F66" s="8">
        <f>+SUM(F67:F70)</f>
        <v>69600</v>
      </c>
      <c r="G66" s="8">
        <f>+SUM(G67:G70)</f>
        <v>35000</v>
      </c>
      <c r="H66" s="8">
        <v>35000</v>
      </c>
      <c r="I66" s="8">
        <f>+SUM(I67:I70)</f>
        <v>35000</v>
      </c>
    </row>
    <row r="67" spans="1:9" x14ac:dyDescent="0.25">
      <c r="A67" s="139">
        <v>31</v>
      </c>
      <c r="B67" s="140"/>
      <c r="C67" s="141"/>
      <c r="D67" s="79" t="s">
        <v>11</v>
      </c>
      <c r="E67" s="8">
        <v>5391</v>
      </c>
      <c r="F67" s="9">
        <v>9320</v>
      </c>
      <c r="G67" s="9">
        <v>14000</v>
      </c>
      <c r="H67" s="9">
        <v>14000</v>
      </c>
      <c r="I67" s="10">
        <v>14000</v>
      </c>
    </row>
    <row r="68" spans="1:9" x14ac:dyDescent="0.25">
      <c r="A68" s="80">
        <v>32</v>
      </c>
      <c r="B68" s="81"/>
      <c r="C68" s="82"/>
      <c r="D68" s="79" t="s">
        <v>27</v>
      </c>
      <c r="E68" s="8">
        <v>19835</v>
      </c>
      <c r="F68" s="9">
        <v>35278</v>
      </c>
      <c r="G68" s="9">
        <v>7600</v>
      </c>
      <c r="H68" s="9">
        <v>7600</v>
      </c>
      <c r="I68" s="10">
        <v>7600</v>
      </c>
    </row>
    <row r="69" spans="1:9" x14ac:dyDescent="0.25">
      <c r="A69" s="80">
        <v>34</v>
      </c>
      <c r="B69" s="81"/>
      <c r="C69" s="82"/>
      <c r="D69" s="79" t="s">
        <v>80</v>
      </c>
      <c r="E69" s="8">
        <v>0</v>
      </c>
      <c r="F69" s="9">
        <v>10</v>
      </c>
      <c r="G69" s="9">
        <v>0</v>
      </c>
      <c r="H69" s="9">
        <v>0</v>
      </c>
      <c r="I69" s="10">
        <v>0</v>
      </c>
    </row>
    <row r="70" spans="1:9" x14ac:dyDescent="0.25">
      <c r="A70" s="80">
        <v>38</v>
      </c>
      <c r="B70" s="81"/>
      <c r="C70" s="82"/>
      <c r="D70" s="79" t="s">
        <v>81</v>
      </c>
      <c r="E70" s="8">
        <v>24017</v>
      </c>
      <c r="F70" s="9">
        <v>24992</v>
      </c>
      <c r="G70" s="9">
        <v>13400</v>
      </c>
      <c r="H70" s="9">
        <v>13400</v>
      </c>
      <c r="I70" s="10">
        <v>13400</v>
      </c>
    </row>
    <row r="71" spans="1:9" ht="25.5" x14ac:dyDescent="0.25">
      <c r="A71" s="80">
        <v>42</v>
      </c>
      <c r="B71" s="81"/>
      <c r="C71" s="82"/>
      <c r="D71" s="79" t="s">
        <v>37</v>
      </c>
      <c r="E71" s="8">
        <v>0</v>
      </c>
      <c r="F71" s="9">
        <v>13000</v>
      </c>
      <c r="G71" s="9">
        <v>5000</v>
      </c>
      <c r="H71" s="9">
        <v>5000</v>
      </c>
      <c r="I71" s="10">
        <v>5000</v>
      </c>
    </row>
    <row r="72" spans="1:9" ht="15" customHeight="1" x14ac:dyDescent="0.25">
      <c r="A72" s="133" t="s">
        <v>134</v>
      </c>
      <c r="B72" s="134"/>
      <c r="C72" s="135"/>
      <c r="D72" s="91" t="s">
        <v>118</v>
      </c>
      <c r="E72" s="65">
        <f>+SUM(E73+E78)</f>
        <v>78966.92</v>
      </c>
      <c r="F72" s="65">
        <f>+SUM(F73+F78)</f>
        <v>29038</v>
      </c>
      <c r="G72" s="83"/>
      <c r="H72" s="83"/>
      <c r="I72" s="84"/>
    </row>
    <row r="73" spans="1:9" x14ac:dyDescent="0.25">
      <c r="A73" s="136">
        <v>3</v>
      </c>
      <c r="B73" s="137"/>
      <c r="C73" s="138"/>
      <c r="D73" s="91" t="s">
        <v>10</v>
      </c>
      <c r="E73" s="8">
        <f>+SUM(E74:E77)</f>
        <v>78966.92</v>
      </c>
      <c r="F73" s="8">
        <f>+SUM(F74:F77)</f>
        <v>29038</v>
      </c>
      <c r="G73" s="9"/>
      <c r="H73" s="9"/>
      <c r="I73" s="10"/>
    </row>
    <row r="74" spans="1:9" x14ac:dyDescent="0.25">
      <c r="A74" s="139">
        <v>31</v>
      </c>
      <c r="B74" s="140"/>
      <c r="C74" s="141"/>
      <c r="D74" s="91" t="s">
        <v>11</v>
      </c>
      <c r="E74" s="8">
        <v>12505</v>
      </c>
      <c r="F74" s="9">
        <v>6450</v>
      </c>
      <c r="G74" s="9"/>
      <c r="H74" s="9"/>
      <c r="I74" s="10"/>
    </row>
    <row r="75" spans="1:9" x14ac:dyDescent="0.25">
      <c r="A75" s="85">
        <v>32</v>
      </c>
      <c r="B75" s="86"/>
      <c r="C75" s="87"/>
      <c r="D75" s="91" t="s">
        <v>27</v>
      </c>
      <c r="E75" s="8">
        <v>40069</v>
      </c>
      <c r="F75" s="9">
        <v>12588</v>
      </c>
      <c r="G75" s="9"/>
      <c r="H75" s="9"/>
      <c r="I75" s="10"/>
    </row>
    <row r="76" spans="1:9" x14ac:dyDescent="0.25">
      <c r="A76" s="85">
        <v>34</v>
      </c>
      <c r="B76" s="86"/>
      <c r="C76" s="87"/>
      <c r="D76" s="91" t="s">
        <v>80</v>
      </c>
      <c r="E76" s="8">
        <v>1.92</v>
      </c>
      <c r="F76" s="9"/>
      <c r="G76" s="9"/>
      <c r="H76" s="9"/>
      <c r="I76" s="10"/>
    </row>
    <row r="77" spans="1:9" x14ac:dyDescent="0.25">
      <c r="A77" s="85">
        <v>38</v>
      </c>
      <c r="B77" s="86"/>
      <c r="C77" s="87"/>
      <c r="D77" s="91" t="s">
        <v>81</v>
      </c>
      <c r="E77" s="8">
        <v>26391</v>
      </c>
      <c r="F77" s="9">
        <v>10000</v>
      </c>
      <c r="G77" s="9"/>
      <c r="H77" s="9"/>
      <c r="I77" s="10"/>
    </row>
    <row r="78" spans="1:9" ht="25.5" x14ac:dyDescent="0.25">
      <c r="A78" s="85">
        <v>42</v>
      </c>
      <c r="B78" s="86"/>
      <c r="C78" s="87"/>
      <c r="D78" s="91" t="s">
        <v>37</v>
      </c>
      <c r="E78" s="8"/>
      <c r="F78" s="9"/>
      <c r="G78" s="9"/>
      <c r="H78" s="9"/>
      <c r="I78" s="10"/>
    </row>
    <row r="79" spans="1:9" x14ac:dyDescent="0.25">
      <c r="A79" s="85"/>
      <c r="B79" s="86"/>
      <c r="C79" s="87"/>
      <c r="D79" s="91"/>
      <c r="E79" s="8"/>
      <c r="F79" s="9"/>
      <c r="G79" s="9"/>
      <c r="H79" s="9"/>
      <c r="I79" s="10"/>
    </row>
    <row r="80" spans="1:9" x14ac:dyDescent="0.25">
      <c r="A80" s="80"/>
      <c r="B80" s="81"/>
      <c r="C80" s="82"/>
      <c r="D80" s="79"/>
      <c r="E80" s="8"/>
      <c r="F80" s="9"/>
      <c r="G80" s="9"/>
      <c r="H80" s="9"/>
      <c r="I80" s="10"/>
    </row>
    <row r="81" spans="1:9" ht="38.25" x14ac:dyDescent="0.25">
      <c r="A81" s="130" t="s">
        <v>119</v>
      </c>
      <c r="B81" s="131"/>
      <c r="C81" s="132"/>
      <c r="D81" s="92" t="s">
        <v>120</v>
      </c>
      <c r="E81" s="93">
        <v>2143</v>
      </c>
      <c r="F81" s="94">
        <v>0</v>
      </c>
      <c r="G81" s="94">
        <v>0</v>
      </c>
      <c r="H81" s="94">
        <v>0</v>
      </c>
      <c r="I81" s="95">
        <v>0</v>
      </c>
    </row>
    <row r="82" spans="1:9" ht="15" customHeight="1" x14ac:dyDescent="0.25">
      <c r="A82" s="133" t="s">
        <v>103</v>
      </c>
      <c r="B82" s="134"/>
      <c r="C82" s="135"/>
      <c r="D82" s="39" t="s">
        <v>96</v>
      </c>
      <c r="E82" s="65">
        <v>2143</v>
      </c>
      <c r="F82" s="83">
        <v>0</v>
      </c>
      <c r="G82" s="83">
        <v>0</v>
      </c>
      <c r="H82" s="83">
        <v>0</v>
      </c>
      <c r="I82" s="84">
        <v>0</v>
      </c>
    </row>
    <row r="83" spans="1:9" x14ac:dyDescent="0.25">
      <c r="A83" s="136">
        <v>3</v>
      </c>
      <c r="B83" s="137"/>
      <c r="C83" s="138"/>
      <c r="D83" s="79" t="s">
        <v>10</v>
      </c>
      <c r="E83" s="8">
        <v>2143</v>
      </c>
      <c r="F83" s="9">
        <v>0</v>
      </c>
      <c r="G83" s="9">
        <v>0</v>
      </c>
      <c r="H83" s="9">
        <v>0</v>
      </c>
      <c r="I83" s="10">
        <v>0</v>
      </c>
    </row>
    <row r="84" spans="1:9" x14ac:dyDescent="0.25">
      <c r="A84" s="139">
        <v>32</v>
      </c>
      <c r="B84" s="140"/>
      <c r="C84" s="141"/>
      <c r="D84" s="79" t="s">
        <v>27</v>
      </c>
      <c r="E84" s="8">
        <v>2143</v>
      </c>
      <c r="F84" s="9">
        <v>0</v>
      </c>
      <c r="G84" s="9">
        <v>0</v>
      </c>
      <c r="H84" s="9">
        <v>0</v>
      </c>
      <c r="I84" s="10">
        <v>0</v>
      </c>
    </row>
    <row r="85" spans="1:9" x14ac:dyDescent="0.25">
      <c r="A85" s="77"/>
      <c r="B85" s="78"/>
      <c r="C85" s="79"/>
      <c r="D85" s="79"/>
      <c r="E85" s="8"/>
      <c r="F85" s="9"/>
      <c r="G85" s="9"/>
      <c r="H85" s="9"/>
      <c r="I85" s="10"/>
    </row>
    <row r="86" spans="1:9" ht="38.25" customHeight="1" x14ac:dyDescent="0.25">
      <c r="A86" s="130" t="s">
        <v>121</v>
      </c>
      <c r="B86" s="131"/>
      <c r="C86" s="132"/>
      <c r="D86" s="92" t="s">
        <v>122</v>
      </c>
      <c r="E86" s="93">
        <v>0</v>
      </c>
      <c r="F86" s="94">
        <v>0</v>
      </c>
      <c r="G86" s="94">
        <v>19500</v>
      </c>
      <c r="H86" s="94">
        <v>19500</v>
      </c>
      <c r="I86" s="95">
        <v>19500</v>
      </c>
    </row>
    <row r="87" spans="1:9" ht="25.5" x14ac:dyDescent="0.25">
      <c r="A87" s="133" t="s">
        <v>123</v>
      </c>
      <c r="B87" s="134"/>
      <c r="C87" s="135"/>
      <c r="D87" s="79" t="s">
        <v>124</v>
      </c>
      <c r="E87" s="8">
        <v>0</v>
      </c>
      <c r="F87" s="9">
        <v>0</v>
      </c>
      <c r="G87" s="9">
        <v>19500</v>
      </c>
      <c r="H87" s="9">
        <v>19500</v>
      </c>
      <c r="I87" s="10">
        <v>19500</v>
      </c>
    </row>
    <row r="88" spans="1:9" x14ac:dyDescent="0.25">
      <c r="A88" s="136">
        <v>3</v>
      </c>
      <c r="B88" s="137"/>
      <c r="C88" s="138"/>
      <c r="D88" s="79" t="s">
        <v>10</v>
      </c>
      <c r="E88" s="8">
        <v>0</v>
      </c>
      <c r="F88" s="9">
        <v>0</v>
      </c>
      <c r="G88" s="9">
        <v>19500</v>
      </c>
      <c r="H88" s="9">
        <v>19500</v>
      </c>
      <c r="I88" s="10">
        <v>19500</v>
      </c>
    </row>
    <row r="89" spans="1:9" x14ac:dyDescent="0.25">
      <c r="A89" s="139">
        <v>32</v>
      </c>
      <c r="B89" s="140"/>
      <c r="C89" s="141"/>
      <c r="D89" s="79" t="s">
        <v>27</v>
      </c>
      <c r="E89" s="8">
        <v>0</v>
      </c>
      <c r="F89" s="9">
        <v>0</v>
      </c>
      <c r="G89" s="9">
        <v>19500</v>
      </c>
      <c r="H89" s="9">
        <v>19500</v>
      </c>
      <c r="I89" s="10">
        <v>19500</v>
      </c>
    </row>
    <row r="90" spans="1:9" x14ac:dyDescent="0.25">
      <c r="A90" s="80"/>
      <c r="B90" s="81"/>
      <c r="C90" s="82"/>
      <c r="D90" s="79"/>
      <c r="E90" s="8"/>
      <c r="F90" s="9"/>
      <c r="G90" s="9"/>
      <c r="H90" s="9"/>
      <c r="I90" s="10"/>
    </row>
    <row r="91" spans="1:9" ht="38.25" x14ac:dyDescent="0.25">
      <c r="A91" s="130" t="s">
        <v>125</v>
      </c>
      <c r="B91" s="131"/>
      <c r="C91" s="132"/>
      <c r="D91" s="92" t="s">
        <v>126</v>
      </c>
      <c r="E91" s="93">
        <f>+SUM(E92+E100+E108)</f>
        <v>45046.31</v>
      </c>
      <c r="F91" s="93">
        <f t="shared" ref="F91:I91" si="1">+SUM(F92+F100+F108)</f>
        <v>154812</v>
      </c>
      <c r="G91" s="93">
        <f t="shared" si="1"/>
        <v>65083</v>
      </c>
      <c r="H91" s="93">
        <f t="shared" si="1"/>
        <v>65083</v>
      </c>
      <c r="I91" s="93">
        <f t="shared" si="1"/>
        <v>65083</v>
      </c>
    </row>
    <row r="92" spans="1:9" ht="25.5" x14ac:dyDescent="0.25">
      <c r="A92" s="133" t="s">
        <v>127</v>
      </c>
      <c r="B92" s="134"/>
      <c r="C92" s="135"/>
      <c r="D92" s="79" t="s">
        <v>128</v>
      </c>
      <c r="E92" s="65">
        <f>+SUM(E93+E97)</f>
        <v>19081.310000000001</v>
      </c>
      <c r="F92" s="65">
        <f>+SUM(F93+F97)</f>
        <v>67603</v>
      </c>
      <c r="G92" s="65">
        <f>+SUM(G93+G97)</f>
        <v>65003</v>
      </c>
      <c r="H92" s="65">
        <f>+SUM(H93+H97)</f>
        <v>65003</v>
      </c>
      <c r="I92" s="65">
        <f>+SUM(I93+I97)</f>
        <v>65003</v>
      </c>
    </row>
    <row r="93" spans="1:9" x14ac:dyDescent="0.25">
      <c r="A93" s="136">
        <v>3</v>
      </c>
      <c r="B93" s="137"/>
      <c r="C93" s="138"/>
      <c r="D93" s="79" t="s">
        <v>10</v>
      </c>
      <c r="E93" s="8">
        <f>+SUM(E94:E96)</f>
        <v>18073</v>
      </c>
      <c r="F93" s="8">
        <f>+SUM(F94:F96)</f>
        <v>45316</v>
      </c>
      <c r="G93" s="8">
        <f>+SUM(G94:G96)</f>
        <v>30400</v>
      </c>
      <c r="H93" s="8">
        <f>+SUM(H94:H96)</f>
        <v>30400</v>
      </c>
      <c r="I93" s="8">
        <f>+SUM(I94:I96)</f>
        <v>30400</v>
      </c>
    </row>
    <row r="94" spans="1:9" x14ac:dyDescent="0.25">
      <c r="A94" s="139">
        <v>31</v>
      </c>
      <c r="B94" s="140"/>
      <c r="C94" s="141"/>
      <c r="D94" s="79" t="s">
        <v>11</v>
      </c>
      <c r="E94" s="8">
        <v>6561</v>
      </c>
      <c r="F94" s="9">
        <v>10162</v>
      </c>
      <c r="G94" s="9">
        <v>11200</v>
      </c>
      <c r="H94" s="9">
        <v>11200</v>
      </c>
      <c r="I94" s="10">
        <v>11200</v>
      </c>
    </row>
    <row r="95" spans="1:9" x14ac:dyDescent="0.25">
      <c r="A95" s="80">
        <v>32</v>
      </c>
      <c r="B95" s="81"/>
      <c r="C95" s="82"/>
      <c r="D95" s="79" t="s">
        <v>27</v>
      </c>
      <c r="E95" s="8">
        <v>11392</v>
      </c>
      <c r="F95" s="9">
        <v>34754</v>
      </c>
      <c r="G95" s="9">
        <v>19000</v>
      </c>
      <c r="H95" s="9">
        <v>19000</v>
      </c>
      <c r="I95" s="10">
        <v>19000</v>
      </c>
    </row>
    <row r="96" spans="1:9" x14ac:dyDescent="0.25">
      <c r="A96" s="80">
        <v>34</v>
      </c>
      <c r="B96" s="81"/>
      <c r="C96" s="82"/>
      <c r="D96" s="79" t="s">
        <v>80</v>
      </c>
      <c r="E96" s="8">
        <v>120</v>
      </c>
      <c r="F96" s="9">
        <v>400</v>
      </c>
      <c r="G96" s="9">
        <v>200</v>
      </c>
      <c r="H96" s="9">
        <v>200</v>
      </c>
      <c r="I96" s="10">
        <v>200</v>
      </c>
    </row>
    <row r="97" spans="1:9" x14ac:dyDescent="0.25">
      <c r="A97" s="136">
        <v>4</v>
      </c>
      <c r="B97" s="137"/>
      <c r="C97" s="138"/>
      <c r="D97" s="79"/>
      <c r="E97" s="8">
        <f>+SUM(E98:E99)</f>
        <v>1008.31</v>
      </c>
      <c r="F97" s="8">
        <f>+SUM(F98:F99)</f>
        <v>22287</v>
      </c>
      <c r="G97" s="8">
        <f>+SUM(G98:G99)</f>
        <v>34603</v>
      </c>
      <c r="H97" s="8">
        <f>+SUM(H98:H99)</f>
        <v>34603</v>
      </c>
      <c r="I97" s="8">
        <f>+SUM(I98:I99)</f>
        <v>34603</v>
      </c>
    </row>
    <row r="98" spans="1:9" ht="25.5" x14ac:dyDescent="0.25">
      <c r="A98" s="80">
        <v>42</v>
      </c>
      <c r="B98" s="81"/>
      <c r="C98" s="82"/>
      <c r="D98" s="79" t="s">
        <v>37</v>
      </c>
      <c r="E98" s="8">
        <v>1008.31</v>
      </c>
      <c r="F98" s="9">
        <v>12464</v>
      </c>
      <c r="G98" s="9">
        <v>29603</v>
      </c>
      <c r="H98" s="9">
        <v>29603</v>
      </c>
      <c r="I98" s="10">
        <v>29603</v>
      </c>
    </row>
    <row r="99" spans="1:9" ht="25.5" x14ac:dyDescent="0.25">
      <c r="A99" s="80">
        <v>45</v>
      </c>
      <c r="B99" s="81"/>
      <c r="C99" s="82"/>
      <c r="D99" s="79" t="s">
        <v>129</v>
      </c>
      <c r="E99" s="8">
        <v>0</v>
      </c>
      <c r="F99" s="9">
        <v>9823</v>
      </c>
      <c r="G99" s="9">
        <v>5000</v>
      </c>
      <c r="H99" s="9">
        <v>5000</v>
      </c>
      <c r="I99" s="10">
        <v>5000</v>
      </c>
    </row>
    <row r="100" spans="1:9" ht="25.5" x14ac:dyDescent="0.25">
      <c r="A100" s="133" t="s">
        <v>130</v>
      </c>
      <c r="B100" s="134"/>
      <c r="C100" s="135"/>
      <c r="D100" s="91" t="s">
        <v>131</v>
      </c>
      <c r="E100" s="65">
        <f>+SUM(E101+E105)</f>
        <v>25965</v>
      </c>
      <c r="F100" s="65">
        <f>+SUM(F101+F105)</f>
        <v>87143</v>
      </c>
      <c r="G100" s="9"/>
      <c r="H100" s="9"/>
      <c r="I100" s="10"/>
    </row>
    <row r="101" spans="1:9" x14ac:dyDescent="0.25">
      <c r="A101" s="136">
        <v>3</v>
      </c>
      <c r="B101" s="137"/>
      <c r="C101" s="138"/>
      <c r="D101" s="91" t="s">
        <v>10</v>
      </c>
      <c r="E101" s="8">
        <f>+SUM(E102:E104)</f>
        <v>13758</v>
      </c>
      <c r="F101" s="8">
        <f>+SUM(F102:F104)</f>
        <v>37800</v>
      </c>
      <c r="G101" s="9"/>
      <c r="H101" s="9"/>
      <c r="I101" s="10"/>
    </row>
    <row r="102" spans="1:9" x14ac:dyDescent="0.25">
      <c r="A102" s="139">
        <v>31</v>
      </c>
      <c r="B102" s="140"/>
      <c r="C102" s="141"/>
      <c r="D102" s="91" t="s">
        <v>11</v>
      </c>
      <c r="E102" s="8"/>
      <c r="F102" s="9">
        <v>12500</v>
      </c>
      <c r="G102" s="9"/>
      <c r="H102" s="9"/>
      <c r="I102" s="10"/>
    </row>
    <row r="103" spans="1:9" x14ac:dyDescent="0.25">
      <c r="A103" s="85">
        <v>32</v>
      </c>
      <c r="B103" s="86"/>
      <c r="C103" s="87"/>
      <c r="D103" s="91" t="s">
        <v>27</v>
      </c>
      <c r="E103" s="8">
        <v>13611</v>
      </c>
      <c r="F103" s="9">
        <v>25000</v>
      </c>
      <c r="G103" s="9"/>
      <c r="H103" s="9"/>
      <c r="I103" s="10"/>
    </row>
    <row r="104" spans="1:9" x14ac:dyDescent="0.25">
      <c r="A104" s="85">
        <v>34</v>
      </c>
      <c r="B104" s="86"/>
      <c r="C104" s="87"/>
      <c r="D104" s="91" t="s">
        <v>80</v>
      </c>
      <c r="E104" s="8">
        <v>147</v>
      </c>
      <c r="F104" s="9">
        <v>300</v>
      </c>
      <c r="G104" s="9"/>
      <c r="H104" s="9"/>
      <c r="I104" s="10"/>
    </row>
    <row r="105" spans="1:9" x14ac:dyDescent="0.25">
      <c r="A105" s="136">
        <v>4</v>
      </c>
      <c r="B105" s="137"/>
      <c r="C105" s="138"/>
      <c r="D105" s="91"/>
      <c r="E105" s="8">
        <f>+SUM(E106:E107)</f>
        <v>12207</v>
      </c>
      <c r="F105" s="8">
        <f>+SUM(F106:F107)</f>
        <v>49343</v>
      </c>
      <c r="G105" s="8"/>
      <c r="H105" s="8"/>
      <c r="I105" s="8"/>
    </row>
    <row r="106" spans="1:9" ht="25.5" x14ac:dyDescent="0.25">
      <c r="A106" s="85">
        <v>42</v>
      </c>
      <c r="B106" s="86"/>
      <c r="C106" s="87"/>
      <c r="D106" s="91" t="s">
        <v>37</v>
      </c>
      <c r="E106" s="8">
        <v>12207</v>
      </c>
      <c r="F106" s="9">
        <v>36492</v>
      </c>
      <c r="G106" s="9"/>
      <c r="H106" s="9"/>
      <c r="I106" s="10"/>
    </row>
    <row r="107" spans="1:9" ht="25.5" x14ac:dyDescent="0.25">
      <c r="A107" s="85">
        <v>45</v>
      </c>
      <c r="B107" s="86"/>
      <c r="C107" s="87"/>
      <c r="D107" s="91" t="s">
        <v>129</v>
      </c>
      <c r="E107" s="8"/>
      <c r="F107" s="9">
        <v>12851</v>
      </c>
      <c r="G107" s="9"/>
      <c r="H107" s="9"/>
      <c r="I107" s="10"/>
    </row>
    <row r="108" spans="1:9" ht="26.25" customHeight="1" x14ac:dyDescent="0.25">
      <c r="A108" s="133" t="s">
        <v>132</v>
      </c>
      <c r="B108" s="134"/>
      <c r="C108" s="135"/>
      <c r="D108" s="91" t="s">
        <v>133</v>
      </c>
      <c r="E108" s="8"/>
      <c r="F108" s="9">
        <v>66</v>
      </c>
      <c r="G108" s="9">
        <v>80</v>
      </c>
      <c r="H108" s="9">
        <v>80</v>
      </c>
      <c r="I108" s="10">
        <v>80</v>
      </c>
    </row>
    <row r="109" spans="1:9" ht="26.25" customHeight="1" x14ac:dyDescent="0.25">
      <c r="A109" s="85">
        <v>42</v>
      </c>
      <c r="B109" s="89"/>
      <c r="C109" s="90"/>
      <c r="D109" s="91" t="s">
        <v>37</v>
      </c>
      <c r="E109" s="8"/>
      <c r="F109" s="9">
        <v>66</v>
      </c>
      <c r="G109" s="9">
        <v>80</v>
      </c>
      <c r="H109" s="9">
        <v>80</v>
      </c>
      <c r="I109" s="10">
        <v>80</v>
      </c>
    </row>
    <row r="110" spans="1:9" ht="15" customHeight="1" x14ac:dyDescent="0.25">
      <c r="A110" s="88"/>
      <c r="B110" s="89"/>
      <c r="C110" s="90"/>
      <c r="D110" s="91"/>
      <c r="E110" s="8"/>
      <c r="F110" s="9"/>
      <c r="G110" s="9"/>
      <c r="H110" s="9"/>
      <c r="I110" s="10"/>
    </row>
    <row r="111" spans="1:9" ht="42" customHeight="1" x14ac:dyDescent="0.25">
      <c r="A111" s="130" t="s">
        <v>125</v>
      </c>
      <c r="B111" s="131"/>
      <c r="C111" s="132"/>
      <c r="D111" s="92" t="s">
        <v>126</v>
      </c>
      <c r="E111" s="96"/>
      <c r="F111" s="97">
        <v>963</v>
      </c>
      <c r="G111" s="97">
        <v>1000</v>
      </c>
      <c r="H111" s="97">
        <v>1000</v>
      </c>
      <c r="I111" s="98">
        <v>1000</v>
      </c>
    </row>
    <row r="112" spans="1:9" ht="27.75" customHeight="1" x14ac:dyDescent="0.25">
      <c r="A112" s="133" t="s">
        <v>103</v>
      </c>
      <c r="B112" s="134"/>
      <c r="C112" s="135"/>
      <c r="D112" s="91" t="s">
        <v>135</v>
      </c>
      <c r="E112" s="8"/>
      <c r="F112" s="9"/>
      <c r="G112" s="9"/>
      <c r="H112" s="9"/>
      <c r="I112" s="10"/>
    </row>
    <row r="113" spans="1:9" ht="15" customHeight="1" x14ac:dyDescent="0.25">
      <c r="A113" s="85">
        <v>38</v>
      </c>
      <c r="B113" s="86"/>
      <c r="C113" s="87"/>
      <c r="D113" s="91" t="s">
        <v>81</v>
      </c>
      <c r="E113" s="8"/>
      <c r="F113" s="9">
        <v>963</v>
      </c>
      <c r="G113" s="9">
        <v>1000</v>
      </c>
      <c r="H113" s="9">
        <v>1000</v>
      </c>
      <c r="I113" s="10">
        <v>1000</v>
      </c>
    </row>
    <row r="114" spans="1:9" x14ac:dyDescent="0.25">
      <c r="A114" s="139"/>
      <c r="B114" s="140"/>
      <c r="C114" s="141"/>
      <c r="D114" s="79"/>
      <c r="E114" s="8"/>
      <c r="F114" s="9"/>
      <c r="G114" s="9"/>
      <c r="H114" s="9"/>
      <c r="I114" s="10"/>
    </row>
  </sheetData>
  <mergeCells count="77">
    <mergeCell ref="A93:C93"/>
    <mergeCell ref="A94:C94"/>
    <mergeCell ref="A97:C97"/>
    <mergeCell ref="A87:C87"/>
    <mergeCell ref="A88:C88"/>
    <mergeCell ref="A89:C89"/>
    <mergeCell ref="A91:C91"/>
    <mergeCell ref="A92:C92"/>
    <mergeCell ref="A66:C66"/>
    <mergeCell ref="A67:C67"/>
    <mergeCell ref="A81:C81"/>
    <mergeCell ref="A84:C84"/>
    <mergeCell ref="A86:C86"/>
    <mergeCell ref="A72:C72"/>
    <mergeCell ref="A73:C73"/>
    <mergeCell ref="A74:C74"/>
    <mergeCell ref="A61:C61"/>
    <mergeCell ref="A62:C62"/>
    <mergeCell ref="A63:C63"/>
    <mergeCell ref="A64:C64"/>
    <mergeCell ref="A65:C65"/>
    <mergeCell ref="A55:C55"/>
    <mergeCell ref="A56:C56"/>
    <mergeCell ref="A57:C57"/>
    <mergeCell ref="A58:C58"/>
    <mergeCell ref="A59:C59"/>
    <mergeCell ref="A6:C6"/>
    <mergeCell ref="A7:C7"/>
    <mergeCell ref="A1:I1"/>
    <mergeCell ref="A3:I3"/>
    <mergeCell ref="A5:C5"/>
    <mergeCell ref="A40:C40"/>
    <mergeCell ref="A42:C42"/>
    <mergeCell ref="A8:C8"/>
    <mergeCell ref="A9:C9"/>
    <mergeCell ref="A11:C11"/>
    <mergeCell ref="A10:C10"/>
    <mergeCell ref="A28:C28"/>
    <mergeCell ref="A12:C12"/>
    <mergeCell ref="A13:C13"/>
    <mergeCell ref="A14:C14"/>
    <mergeCell ref="A15:C15"/>
    <mergeCell ref="A17:C17"/>
    <mergeCell ref="A19:C19"/>
    <mergeCell ref="A20:C20"/>
    <mergeCell ref="A18:C18"/>
    <mergeCell ref="A21:C21"/>
    <mergeCell ref="A22:C22"/>
    <mergeCell ref="A83:C83"/>
    <mergeCell ref="A114:C114"/>
    <mergeCell ref="A24:C24"/>
    <mergeCell ref="A25:C25"/>
    <mergeCell ref="A26:C26"/>
    <mergeCell ref="A27:C27"/>
    <mergeCell ref="A82:C82"/>
    <mergeCell ref="A30:C30"/>
    <mergeCell ref="A31:C31"/>
    <mergeCell ref="A33:C33"/>
    <mergeCell ref="A32:C32"/>
    <mergeCell ref="A35:C35"/>
    <mergeCell ref="A38:C38"/>
    <mergeCell ref="A39:C39"/>
    <mergeCell ref="A51:C51"/>
    <mergeCell ref="A52:C52"/>
    <mergeCell ref="A53:C53"/>
    <mergeCell ref="A43:C43"/>
    <mergeCell ref="A44:C44"/>
    <mergeCell ref="A48:C48"/>
    <mergeCell ref="A49:C49"/>
    <mergeCell ref="A50:C50"/>
    <mergeCell ref="A111:C111"/>
    <mergeCell ref="A112:C112"/>
    <mergeCell ref="A100:C100"/>
    <mergeCell ref="A101:C101"/>
    <mergeCell ref="A102:C102"/>
    <mergeCell ref="A105:C105"/>
    <mergeCell ref="A108:C108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suzana</cp:lastModifiedBy>
  <cp:lastPrinted>2023-11-02T16:36:26Z</cp:lastPrinted>
  <dcterms:created xsi:type="dcterms:W3CDTF">2022-08-12T12:51:27Z</dcterms:created>
  <dcterms:modified xsi:type="dcterms:W3CDTF">2023-11-02T16:37:30Z</dcterms:modified>
</cp:coreProperties>
</file>