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ocuments\FINANCIJE\"/>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3040" windowHeight="880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E280" i="9" s="1"/>
  <c r="B280" i="9" s="1"/>
  <c r="G280" i="9"/>
  <c r="F280" i="9"/>
  <c r="H279" i="9"/>
  <c r="G279" i="9"/>
  <c r="F279" i="9"/>
  <c r="E279" i="9"/>
  <c r="B279" i="9" s="1"/>
  <c r="F278" i="9"/>
  <c r="F277" i="9"/>
  <c r="F276" i="9"/>
  <c r="F275" i="9" s="1"/>
  <c r="L274" i="9"/>
  <c r="F274" i="9" s="1"/>
  <c r="H274" i="9"/>
  <c r="I273" i="9"/>
  <c r="H273" i="9"/>
  <c r="E273" i="9" s="1"/>
  <c r="B273" i="9" s="1"/>
  <c r="F273" i="9"/>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E266" i="9"/>
  <c r="M265" i="9"/>
  <c r="L265" i="9"/>
  <c r="F265" i="9" s="1"/>
  <c r="B265" i="9" s="1"/>
  <c r="E265" i="9"/>
  <c r="M264" i="9"/>
  <c r="L264" i="9"/>
  <c r="F264" i="9" s="1"/>
  <c r="E264" i="9"/>
  <c r="B264" i="9"/>
  <c r="M263" i="9"/>
  <c r="L263" i="9"/>
  <c r="F263" i="9"/>
  <c r="E263" i="9"/>
  <c r="B263" i="9" s="1"/>
  <c r="M262" i="9"/>
  <c r="L262" i="9"/>
  <c r="F262" i="9"/>
  <c r="E262" i="9"/>
  <c r="B262" i="9" s="1"/>
  <c r="M261" i="9"/>
  <c r="L261" i="9"/>
  <c r="F261" i="9" s="1"/>
  <c r="B261" i="9" s="1"/>
  <c r="E261" i="9"/>
  <c r="M260" i="9"/>
  <c r="L260" i="9"/>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M249" i="9"/>
  <c r="L249" i="9"/>
  <c r="F249" i="9" s="1"/>
  <c r="B249" i="9" s="1"/>
  <c r="E249" i="9"/>
  <c r="M248" i="9"/>
  <c r="L248" i="9"/>
  <c r="F248" i="9" s="1"/>
  <c r="E248" i="9"/>
  <c r="B248" i="9"/>
  <c r="M247" i="9"/>
  <c r="L247" i="9"/>
  <c r="F247" i="9"/>
  <c r="E247" i="9"/>
  <c r="B247" i="9" s="1"/>
  <c r="M246" i="9"/>
  <c r="L246" i="9"/>
  <c r="F246" i="9"/>
  <c r="E246" i="9"/>
  <c r="B246" i="9" s="1"/>
  <c r="M245" i="9"/>
  <c r="L245" i="9"/>
  <c r="F245" i="9" s="1"/>
  <c r="B245" i="9" s="1"/>
  <c r="E245" i="9"/>
  <c r="M244" i="9"/>
  <c r="L244" i="9"/>
  <c r="E244" i="9"/>
  <c r="M243" i="9"/>
  <c r="L243" i="9"/>
  <c r="F243" i="9"/>
  <c r="E243" i="9"/>
  <c r="B243" i="9" s="1"/>
  <c r="M242" i="9"/>
  <c r="L242" i="9"/>
  <c r="F242" i="9"/>
  <c r="E242" i="9"/>
  <c r="B242" i="9" s="1"/>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c r="E234" i="9"/>
  <c r="M233" i="9"/>
  <c r="L233" i="9"/>
  <c r="F233" i="9" s="1"/>
  <c r="B233" i="9" s="1"/>
  <c r="E233" i="9"/>
  <c r="M232" i="9"/>
  <c r="L232" i="9"/>
  <c r="E232" i="9"/>
  <c r="M231" i="9"/>
  <c r="L231" i="9"/>
  <c r="F231" i="9"/>
  <c r="E231" i="9"/>
  <c r="B231" i="9" s="1"/>
  <c r="M230" i="9"/>
  <c r="L230" i="9"/>
  <c r="F230" i="9"/>
  <c r="E230" i="9"/>
  <c r="B230" i="9" s="1"/>
  <c r="M229" i="9"/>
  <c r="L229" i="9"/>
  <c r="F229" i="9" s="1"/>
  <c r="B229" i="9" s="1"/>
  <c r="E229" i="9"/>
  <c r="M228" i="9"/>
  <c r="L228" i="9"/>
  <c r="E228" i="9"/>
  <c r="M227" i="9"/>
  <c r="L227" i="9"/>
  <c r="F227" i="9"/>
  <c r="E227" i="9"/>
  <c r="B227" i="9" s="1"/>
  <c r="M226" i="9"/>
  <c r="L226" i="9"/>
  <c r="F226" i="9"/>
  <c r="E226" i="9"/>
  <c r="B226" i="9" s="1"/>
  <c r="H225" i="9"/>
  <c r="G225" i="9"/>
  <c r="E225" i="9" s="1"/>
  <c r="B225" i="9" s="1"/>
  <c r="F225" i="9"/>
  <c r="M224" i="9"/>
  <c r="L224" i="9"/>
  <c r="E224" i="9"/>
  <c r="M223" i="9"/>
  <c r="L223" i="9"/>
  <c r="F223" i="9"/>
  <c r="E223" i="9"/>
  <c r="B223" i="9" s="1"/>
  <c r="M222" i="9"/>
  <c r="F222" i="9" s="1"/>
  <c r="L222" i="9"/>
  <c r="E222" i="9"/>
  <c r="M221" i="9"/>
  <c r="L221" i="9"/>
  <c r="F221" i="9" s="1"/>
  <c r="B221" i="9" s="1"/>
  <c r="E221" i="9"/>
  <c r="M220" i="9"/>
  <c r="L220" i="9"/>
  <c r="E220" i="9"/>
  <c r="M219" i="9"/>
  <c r="F219" i="9" s="1"/>
  <c r="L219" i="9"/>
  <c r="E219" i="9"/>
  <c r="M218" i="9"/>
  <c r="L218" i="9"/>
  <c r="F218" i="9" s="1"/>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c r="H78" i="9"/>
  <c r="G78" i="9"/>
  <c r="F78" i="9"/>
  <c r="E78" i="9"/>
  <c r="B78" i="9" s="1"/>
  <c r="H77" i="9"/>
  <c r="G77" i="9"/>
  <c r="E77" i="9" s="1"/>
  <c r="F77" i="9"/>
  <c r="H76" i="9"/>
  <c r="G76" i="9"/>
  <c r="E76" i="9" s="1"/>
  <c r="F76" i="9"/>
  <c r="B76" i="9"/>
  <c r="H75" i="9"/>
  <c r="G75" i="9"/>
  <c r="F75" i="9"/>
  <c r="E75" i="9"/>
  <c r="B75" i="9" s="1"/>
  <c r="H74" i="9"/>
  <c r="G74" i="9"/>
  <c r="F74" i="9"/>
  <c r="E74" i="9"/>
  <c r="H73" i="9"/>
  <c r="G73" i="9"/>
  <c r="E73" i="9" s="1"/>
  <c r="B73" i="9" s="1"/>
  <c r="F73" i="9"/>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E45" i="9"/>
  <c r="B45" i="9" s="1"/>
  <c r="H44" i="9"/>
  <c r="G44" i="9"/>
  <c r="E44" i="9" s="1"/>
  <c r="B44" i="9" s="1"/>
  <c r="F44" i="9"/>
  <c r="H43" i="9"/>
  <c r="G43" i="9"/>
  <c r="F43" i="9"/>
  <c r="H42" i="9"/>
  <c r="G42" i="9"/>
  <c r="F42" i="9"/>
  <c r="H41" i="9"/>
  <c r="G41" i="9"/>
  <c r="E41" i="9" s="1"/>
  <c r="B41" i="9" s="1"/>
  <c r="F41" i="9"/>
  <c r="H40" i="9"/>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F32" i="9"/>
  <c r="E32" i="9"/>
  <c r="B32" i="9"/>
  <c r="H31" i="9"/>
  <c r="G31" i="9"/>
  <c r="F31" i="9"/>
  <c r="E31" i="9"/>
  <c r="B31" i="9" s="1"/>
  <c r="H30" i="9"/>
  <c r="E30" i="9" s="1"/>
  <c r="B30" i="9" s="1"/>
  <c r="G30" i="9"/>
  <c r="F30" i="9"/>
  <c r="H29" i="9"/>
  <c r="G29" i="9"/>
  <c r="F29" i="9"/>
  <c r="H28" i="9"/>
  <c r="G28" i="9"/>
  <c r="E28" i="9" s="1"/>
  <c r="B28" i="9" s="1"/>
  <c r="F28" i="9"/>
  <c r="H27" i="9"/>
  <c r="G27" i="9"/>
  <c r="F27" i="9"/>
  <c r="E27" i="9"/>
  <c r="B27" i="9" s="1"/>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E274" i="9" s="1"/>
  <c r="I3" i="9"/>
  <c r="H3" i="9"/>
  <c r="G3" i="9"/>
  <c r="D101" i="8"/>
  <c r="C1576" i="1" s="1"/>
  <c r="D95" i="8"/>
  <c r="D90" i="8"/>
  <c r="D85" i="8"/>
  <c r="D80" i="8"/>
  <c r="D75" i="8"/>
  <c r="D70" i="8"/>
  <c r="D65" i="8"/>
  <c r="D60" i="8"/>
  <c r="D55" i="8"/>
  <c r="D50" i="8"/>
  <c r="D49" i="8" s="1"/>
  <c r="D44" i="8"/>
  <c r="D36" i="8"/>
  <c r="D26" i="8"/>
  <c r="D24" i="8" s="1"/>
  <c r="C1499" i="1" s="1"/>
  <c r="H1499" i="1" s="1"/>
  <c r="D18" i="8"/>
  <c r="D8" i="8"/>
  <c r="D6" i="8" s="1"/>
  <c r="C1481" i="1" s="1"/>
  <c r="E44" i="7"/>
  <c r="D44" i="7"/>
  <c r="E39" i="7"/>
  <c r="D39" i="7"/>
  <c r="D38" i="7" s="1"/>
  <c r="E38" i="7"/>
  <c r="E30" i="7"/>
  <c r="D30" i="7"/>
  <c r="E23" i="7"/>
  <c r="E22" i="7" s="1"/>
  <c r="D23" i="7"/>
  <c r="D22" i="7"/>
  <c r="E7" i="7"/>
  <c r="E6" i="7" s="1"/>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239" i="5"/>
  <c r="D238" i="5" s="1"/>
  <c r="F238" i="5"/>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G291" i="9" s="1"/>
  <c r="E190" i="5"/>
  <c r="H291" i="9" s="1"/>
  <c r="F189" i="5"/>
  <c r="F188" i="5"/>
  <c r="F187" i="5"/>
  <c r="F186" i="5"/>
  <c r="F185" i="5"/>
  <c r="F184" i="5"/>
  <c r="F183" i="5"/>
  <c r="F182" i="5"/>
  <c r="F181" i="5"/>
  <c r="F180" i="5"/>
  <c r="E180" i="5"/>
  <c r="E177" i="5" s="1"/>
  <c r="H289" i="9"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7" i="4"/>
  <c r="E416" i="4"/>
  <c r="D411" i="1" s="1"/>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C160" i="1" s="1"/>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E124" i="4" s="1"/>
  <c r="D120" i="1"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C79" i="1" s="1"/>
  <c r="F81" i="4"/>
  <c r="F80" i="4"/>
  <c r="F79" i="4"/>
  <c r="F78" i="4"/>
  <c r="E77" i="4"/>
  <c r="D77" i="4"/>
  <c r="F77" i="4" s="1"/>
  <c r="F76" i="4"/>
  <c r="F75" i="4"/>
  <c r="E74" i="4"/>
  <c r="D70" i="1" s="1"/>
  <c r="H70" i="1" s="1"/>
  <c r="D74" i="4"/>
  <c r="F74" i="4" s="1"/>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G1577" i="1"/>
  <c r="C1577" i="1"/>
  <c r="H1577"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C1542" i="1"/>
  <c r="G1542" i="1" s="1"/>
  <c r="G1541" i="1"/>
  <c r="C1541" i="1"/>
  <c r="H1541" i="1" s="1"/>
  <c r="H1540" i="1"/>
  <c r="C1540" i="1"/>
  <c r="G1540" i="1" s="1"/>
  <c r="H1539" i="1"/>
  <c r="G1539" i="1"/>
  <c r="C1539" i="1"/>
  <c r="G1538" i="1"/>
  <c r="C1538" i="1"/>
  <c r="H1538" i="1" s="1"/>
  <c r="C1537" i="1"/>
  <c r="H1537" i="1" s="1"/>
  <c r="H1536" i="1"/>
  <c r="C1536" i="1"/>
  <c r="G1536" i="1" s="1"/>
  <c r="H1535" i="1"/>
  <c r="G1535" i="1"/>
  <c r="C1535" i="1"/>
  <c r="H1534" i="1"/>
  <c r="C1534" i="1"/>
  <c r="G1534" i="1" s="1"/>
  <c r="G1533" i="1"/>
  <c r="C1533" i="1"/>
  <c r="H1533" i="1" s="1"/>
  <c r="C1532" i="1"/>
  <c r="G1532" i="1" s="1"/>
  <c r="H1531" i="1"/>
  <c r="G1531" i="1"/>
  <c r="C1531" i="1"/>
  <c r="G1530" i="1"/>
  <c r="C1530" i="1"/>
  <c r="H1530" i="1" s="1"/>
  <c r="C1529" i="1"/>
  <c r="H1529" i="1" s="1"/>
  <c r="H1528" i="1"/>
  <c r="C1528" i="1"/>
  <c r="G1528" i="1" s="1"/>
  <c r="H1527" i="1"/>
  <c r="G1527" i="1"/>
  <c r="C1527" i="1"/>
  <c r="H1526" i="1"/>
  <c r="C1526" i="1"/>
  <c r="G1526" i="1" s="1"/>
  <c r="G1525" i="1"/>
  <c r="C1525" i="1"/>
  <c r="H1525" i="1" s="1"/>
  <c r="H1523" i="1"/>
  <c r="G1523" i="1"/>
  <c r="C1523" i="1"/>
  <c r="G1522" i="1"/>
  <c r="C1522" i="1"/>
  <c r="H1522" i="1" s="1"/>
  <c r="C1521" i="1"/>
  <c r="H1521" i="1" s="1"/>
  <c r="H1520" i="1"/>
  <c r="C1520" i="1"/>
  <c r="G1520" i="1" s="1"/>
  <c r="H1519" i="1"/>
  <c r="G1519" i="1"/>
  <c r="C1519" i="1"/>
  <c r="C1516" i="1"/>
  <c r="G1516" i="1" s="1"/>
  <c r="H1515" i="1"/>
  <c r="G1515" i="1"/>
  <c r="C1515" i="1"/>
  <c r="G1514" i="1"/>
  <c r="C1514" i="1"/>
  <c r="H1514" i="1" s="1"/>
  <c r="C1513" i="1"/>
  <c r="H1513" i="1" s="1"/>
  <c r="H1512" i="1"/>
  <c r="C1512" i="1"/>
  <c r="G1512" i="1" s="1"/>
  <c r="H1511" i="1"/>
  <c r="G1511" i="1"/>
  <c r="C1511" i="1"/>
  <c r="C1510" i="1"/>
  <c r="G1510" i="1" s="1"/>
  <c r="G1509" i="1"/>
  <c r="C1509" i="1"/>
  <c r="H1509" i="1" s="1"/>
  <c r="C1508" i="1"/>
  <c r="G1508" i="1" s="1"/>
  <c r="C1507" i="1"/>
  <c r="G1507" i="1" s="1"/>
  <c r="G1506" i="1"/>
  <c r="C1506" i="1"/>
  <c r="H1506" i="1" s="1"/>
  <c r="C1505" i="1"/>
  <c r="H1505" i="1" s="1"/>
  <c r="H1504" i="1"/>
  <c r="C1504" i="1"/>
  <c r="G1504" i="1" s="1"/>
  <c r="C1503" i="1"/>
  <c r="H1503" i="1" s="1"/>
  <c r="C1502" i="1"/>
  <c r="G1502" i="1" s="1"/>
  <c r="C1500" i="1"/>
  <c r="G1500" i="1" s="1"/>
  <c r="C1498" i="1"/>
  <c r="G1497" i="1"/>
  <c r="C1497" i="1"/>
  <c r="H1497" i="1" s="1"/>
  <c r="C1496" i="1"/>
  <c r="H1495" i="1"/>
  <c r="G1495" i="1"/>
  <c r="C1495" i="1"/>
  <c r="H1494" i="1"/>
  <c r="G1494" i="1"/>
  <c r="C1494" i="1"/>
  <c r="C1493" i="1"/>
  <c r="C1492" i="1"/>
  <c r="G1492" i="1" s="1"/>
  <c r="C1491" i="1"/>
  <c r="H1491" i="1" s="1"/>
  <c r="C1490" i="1"/>
  <c r="G1489" i="1"/>
  <c r="C1489" i="1"/>
  <c r="H1489" i="1" s="1"/>
  <c r="C1488" i="1"/>
  <c r="H1487" i="1"/>
  <c r="G1487" i="1"/>
  <c r="C1487" i="1"/>
  <c r="H1486" i="1"/>
  <c r="G1486" i="1"/>
  <c r="C1486" i="1"/>
  <c r="C1485" i="1"/>
  <c r="C1484" i="1"/>
  <c r="G1484" i="1" s="1"/>
  <c r="C1482" i="1"/>
  <c r="C1480" i="1"/>
  <c r="D1479" i="1"/>
  <c r="C1479" i="1"/>
  <c r="G1479" i="1" s="1"/>
  <c r="G1478" i="1"/>
  <c r="D1478" i="1"/>
  <c r="C1478" i="1"/>
  <c r="J1478" i="1" s="1"/>
  <c r="G1477" i="1"/>
  <c r="D1477" i="1"/>
  <c r="C1477" i="1"/>
  <c r="D1476" i="1"/>
  <c r="C1476" i="1"/>
  <c r="D1475" i="1"/>
  <c r="C1475" i="1"/>
  <c r="D1474" i="1"/>
  <c r="C1474" i="1"/>
  <c r="G1473" i="1"/>
  <c r="D1473" i="1"/>
  <c r="C1473" i="1"/>
  <c r="J1473" i="1" s="1"/>
  <c r="G1472" i="1"/>
  <c r="D1472" i="1"/>
  <c r="C1472" i="1"/>
  <c r="D1471" i="1"/>
  <c r="C1471" i="1"/>
  <c r="D1470" i="1"/>
  <c r="C1470" i="1"/>
  <c r="D1469" i="1"/>
  <c r="C1469" i="1"/>
  <c r="D1468" i="1"/>
  <c r="C1468" i="1"/>
  <c r="G1467" i="1"/>
  <c r="D1467" i="1"/>
  <c r="C1467" i="1"/>
  <c r="J1467" i="1" s="1"/>
  <c r="G1466" i="1"/>
  <c r="D1466" i="1"/>
  <c r="C1466" i="1"/>
  <c r="D1465" i="1"/>
  <c r="C1465" i="1"/>
  <c r="G1464" i="1"/>
  <c r="I1464" i="1" s="1"/>
  <c r="D1464" i="1"/>
  <c r="J1464" i="1" s="1"/>
  <c r="C1464" i="1"/>
  <c r="H1464" i="1" s="1"/>
  <c r="D1463" i="1"/>
  <c r="C1463" i="1"/>
  <c r="G1462" i="1"/>
  <c r="D1462" i="1"/>
  <c r="J1462" i="1" s="1"/>
  <c r="C1462" i="1"/>
  <c r="H1462" i="1" s="1"/>
  <c r="G1461" i="1"/>
  <c r="D1461" i="1"/>
  <c r="C1461" i="1"/>
  <c r="H1461" i="1" s="1"/>
  <c r="D1460" i="1"/>
  <c r="C1460" i="1"/>
  <c r="G1459" i="1"/>
  <c r="I1459" i="1" s="1"/>
  <c r="D1459" i="1"/>
  <c r="J1459" i="1" s="1"/>
  <c r="C1459" i="1"/>
  <c r="H1459" i="1" s="1"/>
  <c r="D1458" i="1"/>
  <c r="C1458" i="1"/>
  <c r="G1457" i="1"/>
  <c r="D1457" i="1"/>
  <c r="J1457" i="1" s="1"/>
  <c r="C1457" i="1"/>
  <c r="H1457" i="1" s="1"/>
  <c r="D1456" i="1"/>
  <c r="C1456" i="1"/>
  <c r="G1455" i="1"/>
  <c r="I1455" i="1" s="1"/>
  <c r="D1455" i="1"/>
  <c r="J1455" i="1" s="1"/>
  <c r="C1455" i="1"/>
  <c r="H1455" i="1" s="1"/>
  <c r="G1454" i="1"/>
  <c r="D1454" i="1"/>
  <c r="C1454" i="1"/>
  <c r="H1454" i="1" s="1"/>
  <c r="G1453" i="1"/>
  <c r="D1453" i="1"/>
  <c r="C1453" i="1"/>
  <c r="H1453" i="1" s="1"/>
  <c r="D1452" i="1"/>
  <c r="C1452" i="1"/>
  <c r="G1451" i="1"/>
  <c r="I1451" i="1" s="1"/>
  <c r="D1451" i="1"/>
  <c r="J1451" i="1" s="1"/>
  <c r="C1451" i="1"/>
  <c r="H1451" i="1" s="1"/>
  <c r="D1450" i="1"/>
  <c r="C1450" i="1"/>
  <c r="G1449" i="1"/>
  <c r="D1449" i="1"/>
  <c r="J1449" i="1" s="1"/>
  <c r="C1449" i="1"/>
  <c r="H1449" i="1" s="1"/>
  <c r="D1448" i="1"/>
  <c r="C1448" i="1"/>
  <c r="G1447" i="1"/>
  <c r="I1447" i="1" s="1"/>
  <c r="D1447" i="1"/>
  <c r="J1447" i="1" s="1"/>
  <c r="C1447" i="1"/>
  <c r="H1447" i="1" s="1"/>
  <c r="D1446" i="1"/>
  <c r="C1446" i="1"/>
  <c r="D1445" i="1"/>
  <c r="C1445" i="1"/>
  <c r="J1445" i="1" s="1"/>
  <c r="H1444" i="1"/>
  <c r="G1444" i="1"/>
  <c r="D1444" i="1"/>
  <c r="C1444" i="1"/>
  <c r="J1444" i="1" s="1"/>
  <c r="J1443" i="1"/>
  <c r="D1443" i="1"/>
  <c r="C1443" i="1"/>
  <c r="H1442" i="1"/>
  <c r="G1442" i="1"/>
  <c r="I1442" i="1" s="1"/>
  <c r="D1442" i="1"/>
  <c r="C1442" i="1"/>
  <c r="J1442" i="1" s="1"/>
  <c r="D1441" i="1"/>
  <c r="J1441" i="1" s="1"/>
  <c r="C1441" i="1"/>
  <c r="H1441" i="1" s="1"/>
  <c r="H1440" i="1"/>
  <c r="G1440" i="1"/>
  <c r="I1440" i="1" s="1"/>
  <c r="D1440" i="1"/>
  <c r="C1440" i="1"/>
  <c r="J1440" i="1" s="1"/>
  <c r="D1439" i="1"/>
  <c r="J1439" i="1" s="1"/>
  <c r="C1439" i="1"/>
  <c r="H1439" i="1" s="1"/>
  <c r="D1438" i="1"/>
  <c r="C1438" i="1"/>
  <c r="D1437" i="1"/>
  <c r="C1437" i="1"/>
  <c r="H1437" i="1" s="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D1420" i="1"/>
  <c r="C1420" i="1"/>
  <c r="H1420" i="1" s="1"/>
  <c r="D1419" i="1"/>
  <c r="C1419" i="1"/>
  <c r="D1418" i="1"/>
  <c r="C1418" i="1"/>
  <c r="H1418" i="1" s="1"/>
  <c r="D1417" i="1"/>
  <c r="C1417" i="1"/>
  <c r="D1416" i="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C1388" i="1"/>
  <c r="D1387" i="1"/>
  <c r="C1387" i="1"/>
  <c r="H1387" i="1" s="1"/>
  <c r="D1386" i="1"/>
  <c r="C1386" i="1"/>
  <c r="D1385" i="1"/>
  <c r="C1385" i="1"/>
  <c r="H1385" i="1" s="1"/>
  <c r="D1384" i="1"/>
  <c r="C1384" i="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H1348" i="1"/>
  <c r="D1348" i="1"/>
  <c r="C1348" i="1"/>
  <c r="G1348" i="1" s="1"/>
  <c r="H1347" i="1"/>
  <c r="D1347" i="1"/>
  <c r="C1347" i="1"/>
  <c r="G1347" i="1" s="1"/>
  <c r="D1346" i="1"/>
  <c r="C1346" i="1"/>
  <c r="G1346" i="1" s="1"/>
  <c r="H1345" i="1"/>
  <c r="D1345" i="1"/>
  <c r="C1345" i="1"/>
  <c r="G1345" i="1" s="1"/>
  <c r="H1344" i="1"/>
  <c r="D1344" i="1"/>
  <c r="C1344" i="1"/>
  <c r="G1344" i="1" s="1"/>
  <c r="D1343" i="1"/>
  <c r="C1343" i="1"/>
  <c r="D1342" i="1"/>
  <c r="C1342" i="1"/>
  <c r="G1342" i="1" s="1"/>
  <c r="H1341" i="1"/>
  <c r="D1341" i="1"/>
  <c r="C1341" i="1"/>
  <c r="G1341" i="1" s="1"/>
  <c r="H1340" i="1"/>
  <c r="D1340" i="1"/>
  <c r="C1340" i="1"/>
  <c r="G1340" i="1" s="1"/>
  <c r="D1339" i="1"/>
  <c r="C1339" i="1"/>
  <c r="D1338" i="1"/>
  <c r="C1338" i="1"/>
  <c r="G1338" i="1" s="1"/>
  <c r="D1337" i="1"/>
  <c r="C1337" i="1"/>
  <c r="H1336" i="1"/>
  <c r="D1336" i="1"/>
  <c r="C1336" i="1"/>
  <c r="G1336" i="1" s="1"/>
  <c r="H1335" i="1"/>
  <c r="D1335" i="1"/>
  <c r="C1335" i="1"/>
  <c r="G1335" i="1" s="1"/>
  <c r="D1334" i="1"/>
  <c r="C1334" i="1"/>
  <c r="G1334" i="1" s="1"/>
  <c r="D1333" i="1"/>
  <c r="C1333" i="1"/>
  <c r="H1332" i="1"/>
  <c r="D1332" i="1"/>
  <c r="C1332" i="1"/>
  <c r="G1332" i="1" s="1"/>
  <c r="H1331" i="1"/>
  <c r="D1331" i="1"/>
  <c r="C1331" i="1"/>
  <c r="G1331" i="1" s="1"/>
  <c r="D1330" i="1"/>
  <c r="C1330" i="1"/>
  <c r="G1330" i="1" s="1"/>
  <c r="H1329" i="1"/>
  <c r="D1329" i="1"/>
  <c r="C1329" i="1"/>
  <c r="G1329" i="1" s="1"/>
  <c r="H1328" i="1"/>
  <c r="D1328" i="1"/>
  <c r="C1328" i="1"/>
  <c r="G1328" i="1" s="1"/>
  <c r="D1327" i="1"/>
  <c r="C1327" i="1"/>
  <c r="D1326" i="1"/>
  <c r="C1326" i="1"/>
  <c r="G1326" i="1" s="1"/>
  <c r="H1325" i="1"/>
  <c r="D1325" i="1"/>
  <c r="C1325" i="1"/>
  <c r="G1325" i="1" s="1"/>
  <c r="H1324" i="1"/>
  <c r="D1324" i="1"/>
  <c r="C1324" i="1"/>
  <c r="G1324" i="1" s="1"/>
  <c r="D1323" i="1"/>
  <c r="C1323" i="1"/>
  <c r="D1322" i="1"/>
  <c r="C1322" i="1"/>
  <c r="G1322" i="1" s="1"/>
  <c r="D1321" i="1"/>
  <c r="C1321" i="1"/>
  <c r="H1320" i="1"/>
  <c r="D1320" i="1"/>
  <c r="C1320" i="1"/>
  <c r="G1320" i="1" s="1"/>
  <c r="H1319" i="1"/>
  <c r="D1319" i="1"/>
  <c r="C1319" i="1"/>
  <c r="G1319" i="1" s="1"/>
  <c r="D1318" i="1"/>
  <c r="C1318" i="1"/>
  <c r="G1318" i="1" s="1"/>
  <c r="D1317" i="1"/>
  <c r="C1317" i="1"/>
  <c r="H1316" i="1"/>
  <c r="D1316" i="1"/>
  <c r="C1316" i="1"/>
  <c r="G1316" i="1" s="1"/>
  <c r="H1315" i="1"/>
  <c r="D1315" i="1"/>
  <c r="C1315" i="1"/>
  <c r="G1315" i="1" s="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D1307" i="1"/>
  <c r="C1307" i="1"/>
  <c r="D1306" i="1"/>
  <c r="C1306" i="1"/>
  <c r="G1306" i="1" s="1"/>
  <c r="D1305" i="1"/>
  <c r="C1305" i="1"/>
  <c r="H1304" i="1"/>
  <c r="D1304" i="1"/>
  <c r="C1304" i="1"/>
  <c r="G1304" i="1" s="1"/>
  <c r="H1303" i="1"/>
  <c r="D1303" i="1"/>
  <c r="C1303" i="1"/>
  <c r="G1303" i="1" s="1"/>
  <c r="D1302" i="1"/>
  <c r="C1302" i="1"/>
  <c r="G1302" i="1" s="1"/>
  <c r="D1301" i="1"/>
  <c r="C1301" i="1"/>
  <c r="H1300" i="1"/>
  <c r="D1300" i="1"/>
  <c r="C1300" i="1"/>
  <c r="G1300" i="1" s="1"/>
  <c r="D1299" i="1"/>
  <c r="D1298" i="1"/>
  <c r="C1298" i="1"/>
  <c r="G1298" i="1" s="1"/>
  <c r="H1297" i="1"/>
  <c r="D1297" i="1"/>
  <c r="C1297" i="1"/>
  <c r="G1297" i="1" s="1"/>
  <c r="H1296" i="1"/>
  <c r="D1296" i="1"/>
  <c r="C1296" i="1"/>
  <c r="G1296" i="1" s="1"/>
  <c r="D1295" i="1"/>
  <c r="C1295" i="1"/>
  <c r="D1294" i="1"/>
  <c r="C1294" i="1"/>
  <c r="G1294" i="1" s="1"/>
  <c r="H1293" i="1"/>
  <c r="D1293" i="1"/>
  <c r="C1293" i="1"/>
  <c r="G1293" i="1" s="1"/>
  <c r="H1292" i="1"/>
  <c r="D1292" i="1"/>
  <c r="C1292" i="1"/>
  <c r="G1292" i="1" s="1"/>
  <c r="D1291" i="1"/>
  <c r="C1291" i="1"/>
  <c r="D1290" i="1"/>
  <c r="C1290" i="1"/>
  <c r="G1290" i="1" s="1"/>
  <c r="D1289" i="1"/>
  <c r="C1289" i="1"/>
  <c r="H1288" i="1"/>
  <c r="D1288" i="1"/>
  <c r="C1288" i="1"/>
  <c r="G1288" i="1" s="1"/>
  <c r="H1287" i="1"/>
  <c r="D1287" i="1"/>
  <c r="C1287" i="1"/>
  <c r="G1287" i="1" s="1"/>
  <c r="D1286" i="1"/>
  <c r="C1286" i="1"/>
  <c r="G1286" i="1" s="1"/>
  <c r="D1285" i="1"/>
  <c r="C1285" i="1"/>
  <c r="H1284" i="1"/>
  <c r="D1284" i="1"/>
  <c r="C1284" i="1"/>
  <c r="G1284" i="1" s="1"/>
  <c r="H1283" i="1"/>
  <c r="D1283" i="1"/>
  <c r="C1283" i="1"/>
  <c r="G1283" i="1" s="1"/>
  <c r="D1282" i="1"/>
  <c r="C1282" i="1"/>
  <c r="G1282" i="1" s="1"/>
  <c r="H1281" i="1"/>
  <c r="D1281" i="1"/>
  <c r="C1281" i="1"/>
  <c r="G1281" i="1" s="1"/>
  <c r="H1280" i="1"/>
  <c r="D1280" i="1"/>
  <c r="C1280" i="1"/>
  <c r="G1280" i="1" s="1"/>
  <c r="D1279" i="1"/>
  <c r="C1279" i="1"/>
  <c r="D1278" i="1"/>
  <c r="C1278" i="1"/>
  <c r="G1278" i="1" s="1"/>
  <c r="H1277" i="1"/>
  <c r="D1277" i="1"/>
  <c r="C1277" i="1"/>
  <c r="G1277" i="1" s="1"/>
  <c r="H1276" i="1"/>
  <c r="D1276" i="1"/>
  <c r="C1276" i="1"/>
  <c r="G1276" i="1" s="1"/>
  <c r="D1275" i="1"/>
  <c r="C1275" i="1"/>
  <c r="D1274" i="1"/>
  <c r="C1274" i="1"/>
  <c r="G1274" i="1" s="1"/>
  <c r="D1273" i="1"/>
  <c r="C1273" i="1"/>
  <c r="H1272" i="1"/>
  <c r="D1272" i="1"/>
  <c r="C1272" i="1"/>
  <c r="G1272" i="1" s="1"/>
  <c r="H1271" i="1"/>
  <c r="D1271" i="1"/>
  <c r="C1271" i="1"/>
  <c r="G1271" i="1" s="1"/>
  <c r="D1270" i="1"/>
  <c r="C1270" i="1"/>
  <c r="G1270" i="1" s="1"/>
  <c r="D1269" i="1"/>
  <c r="C1269" i="1"/>
  <c r="H1268" i="1"/>
  <c r="D1268" i="1"/>
  <c r="C1268" i="1"/>
  <c r="G1268" i="1" s="1"/>
  <c r="H1267" i="1"/>
  <c r="D1267" i="1"/>
  <c r="C1267" i="1"/>
  <c r="G1267" i="1" s="1"/>
  <c r="D1266" i="1"/>
  <c r="C1266" i="1"/>
  <c r="G1266" i="1" s="1"/>
  <c r="H1265" i="1"/>
  <c r="D1265" i="1"/>
  <c r="C1265" i="1"/>
  <c r="G1265" i="1" s="1"/>
  <c r="H1264" i="1"/>
  <c r="D1264" i="1"/>
  <c r="C1264" i="1"/>
  <c r="G1264" i="1" s="1"/>
  <c r="D1263" i="1"/>
  <c r="C1263" i="1"/>
  <c r="D1262" i="1"/>
  <c r="C1262" i="1"/>
  <c r="H1261" i="1"/>
  <c r="D1261" i="1"/>
  <c r="C1261" i="1"/>
  <c r="G1261" i="1" s="1"/>
  <c r="D1260" i="1"/>
  <c r="H1260" i="1" s="1"/>
  <c r="C1260" i="1"/>
  <c r="H1259" i="1"/>
  <c r="D1259" i="1"/>
  <c r="C1259" i="1"/>
  <c r="G1259" i="1" s="1"/>
  <c r="D1258" i="1"/>
  <c r="C1258" i="1"/>
  <c r="D1257" i="1"/>
  <c r="C1257" i="1"/>
  <c r="D1256" i="1"/>
  <c r="H1256" i="1" s="1"/>
  <c r="C1256" i="1"/>
  <c r="D1255" i="1"/>
  <c r="C1255" i="1"/>
  <c r="D1254" i="1"/>
  <c r="C1254" i="1"/>
  <c r="H1253" i="1"/>
  <c r="D1253" i="1"/>
  <c r="C1253" i="1"/>
  <c r="G1253" i="1" s="1"/>
  <c r="D1252" i="1"/>
  <c r="H1252" i="1" s="1"/>
  <c r="C1252" i="1"/>
  <c r="H1251" i="1"/>
  <c r="D1251" i="1"/>
  <c r="C1251" i="1"/>
  <c r="G1251" i="1" s="1"/>
  <c r="D1250" i="1"/>
  <c r="C1250" i="1"/>
  <c r="D1249" i="1"/>
  <c r="C1249" i="1"/>
  <c r="D1248" i="1"/>
  <c r="H1248" i="1" s="1"/>
  <c r="C1248" i="1"/>
  <c r="D1247" i="1"/>
  <c r="C1247" i="1"/>
  <c r="D1246" i="1"/>
  <c r="C1246" i="1"/>
  <c r="H1245" i="1"/>
  <c r="D1245" i="1"/>
  <c r="C1245" i="1"/>
  <c r="G1245" i="1" s="1"/>
  <c r="D1244" i="1"/>
  <c r="H1244" i="1" s="1"/>
  <c r="C1244" i="1"/>
  <c r="H1243" i="1"/>
  <c r="D1243" i="1"/>
  <c r="C1243" i="1"/>
  <c r="G1243" i="1" s="1"/>
  <c r="D1242" i="1"/>
  <c r="C1242" i="1"/>
  <c r="D1241" i="1"/>
  <c r="C1241" i="1"/>
  <c r="D1240" i="1"/>
  <c r="H1240" i="1" s="1"/>
  <c r="C1240" i="1"/>
  <c r="D1239" i="1"/>
  <c r="C1239" i="1"/>
  <c r="D1238" i="1"/>
  <c r="C1238" i="1"/>
  <c r="H1237" i="1"/>
  <c r="D1237" i="1"/>
  <c r="C1237" i="1"/>
  <c r="G1237" i="1" s="1"/>
  <c r="D1236" i="1"/>
  <c r="H1236" i="1" s="1"/>
  <c r="C1236" i="1"/>
  <c r="H1235" i="1"/>
  <c r="D1235" i="1"/>
  <c r="C1235" i="1"/>
  <c r="G1235" i="1" s="1"/>
  <c r="D1234" i="1"/>
  <c r="C1234" i="1"/>
  <c r="D1233" i="1"/>
  <c r="C1233" i="1"/>
  <c r="D1232" i="1"/>
  <c r="H1232" i="1" s="1"/>
  <c r="C1232" i="1"/>
  <c r="D1231" i="1"/>
  <c r="C1231" i="1"/>
  <c r="D1230" i="1"/>
  <c r="C1230" i="1"/>
  <c r="H1229" i="1"/>
  <c r="D1229" i="1"/>
  <c r="C1229" i="1"/>
  <c r="G1229" i="1" s="1"/>
  <c r="D1228" i="1"/>
  <c r="H1228" i="1" s="1"/>
  <c r="C1228" i="1"/>
  <c r="H1227" i="1"/>
  <c r="D1227" i="1"/>
  <c r="C1227" i="1"/>
  <c r="G1227" i="1" s="1"/>
  <c r="D1226" i="1"/>
  <c r="C1226" i="1"/>
  <c r="D1225" i="1"/>
  <c r="C1225" i="1"/>
  <c r="D1224" i="1"/>
  <c r="H1224" i="1" s="1"/>
  <c r="C1224" i="1"/>
  <c r="D1223" i="1"/>
  <c r="C1223" i="1"/>
  <c r="D1222" i="1"/>
  <c r="D1221" i="1"/>
  <c r="C1221" i="1"/>
  <c r="D1220" i="1"/>
  <c r="H1220" i="1" s="1"/>
  <c r="C1220" i="1"/>
  <c r="H1219" i="1"/>
  <c r="D1219" i="1"/>
  <c r="C1219" i="1"/>
  <c r="G1219" i="1" s="1"/>
  <c r="D1218" i="1"/>
  <c r="C1218" i="1"/>
  <c r="H1217" i="1"/>
  <c r="D1217" i="1"/>
  <c r="C1217" i="1"/>
  <c r="G1217" i="1" s="1"/>
  <c r="D1216" i="1"/>
  <c r="H1216" i="1" s="1"/>
  <c r="C1216" i="1"/>
  <c r="D1215" i="1"/>
  <c r="C1215" i="1"/>
  <c r="D1214" i="1"/>
  <c r="G1213" i="1"/>
  <c r="D1213" i="1"/>
  <c r="C1213" i="1"/>
  <c r="H1213" i="1" s="1"/>
  <c r="D1212" i="1"/>
  <c r="C1212" i="1"/>
  <c r="D1211" i="1"/>
  <c r="C1211" i="1"/>
  <c r="G1210" i="1"/>
  <c r="D1210" i="1"/>
  <c r="C1210" i="1"/>
  <c r="H1210" i="1" s="1"/>
  <c r="G1209" i="1"/>
  <c r="D1209" i="1"/>
  <c r="C1209" i="1"/>
  <c r="H1209" i="1" s="1"/>
  <c r="D1208" i="1"/>
  <c r="C1208" i="1"/>
  <c r="D1207" i="1"/>
  <c r="C1207" i="1"/>
  <c r="G1206" i="1"/>
  <c r="D1206" i="1"/>
  <c r="C1206" i="1"/>
  <c r="H1206" i="1" s="1"/>
  <c r="G1205" i="1"/>
  <c r="D1205" i="1"/>
  <c r="C1205" i="1"/>
  <c r="H1205" i="1" s="1"/>
  <c r="D1204" i="1"/>
  <c r="C1204" i="1"/>
  <c r="D1203" i="1"/>
  <c r="C1203" i="1"/>
  <c r="G1202" i="1"/>
  <c r="D1202" i="1"/>
  <c r="C1202" i="1"/>
  <c r="H1202" i="1" s="1"/>
  <c r="G1201" i="1"/>
  <c r="D1201" i="1"/>
  <c r="C1201" i="1"/>
  <c r="H1201" i="1" s="1"/>
  <c r="D1200" i="1"/>
  <c r="C1200" i="1"/>
  <c r="D1199" i="1"/>
  <c r="C1199" i="1"/>
  <c r="G1198" i="1"/>
  <c r="D1198" i="1"/>
  <c r="C1198" i="1"/>
  <c r="H1198" i="1" s="1"/>
  <c r="G1197" i="1"/>
  <c r="D1197" i="1"/>
  <c r="C1197" i="1"/>
  <c r="H1197" i="1" s="1"/>
  <c r="D1196" i="1"/>
  <c r="C1196" i="1"/>
  <c r="D1195" i="1"/>
  <c r="C1195" i="1"/>
  <c r="G1194" i="1"/>
  <c r="D1194" i="1"/>
  <c r="C1194" i="1"/>
  <c r="H1194" i="1" s="1"/>
  <c r="G1193" i="1"/>
  <c r="D1193" i="1"/>
  <c r="C1193" i="1"/>
  <c r="H1193" i="1" s="1"/>
  <c r="D1192" i="1"/>
  <c r="C1192" i="1"/>
  <c r="D1191" i="1"/>
  <c r="C1191" i="1"/>
  <c r="G1190" i="1"/>
  <c r="D1190" i="1"/>
  <c r="C1190" i="1"/>
  <c r="H1190" i="1" s="1"/>
  <c r="G1189" i="1"/>
  <c r="D1189" i="1"/>
  <c r="C1189" i="1"/>
  <c r="H1189" i="1" s="1"/>
  <c r="D1188" i="1"/>
  <c r="C1188" i="1"/>
  <c r="D1187" i="1"/>
  <c r="C1187" i="1"/>
  <c r="G1186" i="1"/>
  <c r="D1186" i="1"/>
  <c r="C1186" i="1"/>
  <c r="H1186" i="1" s="1"/>
  <c r="G1185" i="1"/>
  <c r="D1185" i="1"/>
  <c r="C1185" i="1"/>
  <c r="H1185" i="1" s="1"/>
  <c r="D1184" i="1"/>
  <c r="C1184" i="1"/>
  <c r="G1182" i="1"/>
  <c r="D1182" i="1"/>
  <c r="C1182" i="1"/>
  <c r="H1182" i="1" s="1"/>
  <c r="D1181" i="1"/>
  <c r="C1181" i="1"/>
  <c r="D1180" i="1"/>
  <c r="C1180" i="1"/>
  <c r="G1179" i="1"/>
  <c r="D1179" i="1"/>
  <c r="C1179" i="1"/>
  <c r="H1179" i="1" s="1"/>
  <c r="G1178" i="1"/>
  <c r="D1178" i="1"/>
  <c r="C1178" i="1"/>
  <c r="H1178" i="1" s="1"/>
  <c r="D1177" i="1"/>
  <c r="C1177" i="1"/>
  <c r="D1176" i="1"/>
  <c r="C1176" i="1"/>
  <c r="G1175" i="1"/>
  <c r="D1175" i="1"/>
  <c r="C1175" i="1"/>
  <c r="H1175" i="1" s="1"/>
  <c r="G1174" i="1"/>
  <c r="D1174" i="1"/>
  <c r="C1174" i="1"/>
  <c r="H1174" i="1" s="1"/>
  <c r="D1173" i="1"/>
  <c r="C1173" i="1"/>
  <c r="D1172" i="1"/>
  <c r="C1172" i="1"/>
  <c r="G1171" i="1"/>
  <c r="D1171" i="1"/>
  <c r="C1171" i="1"/>
  <c r="H1171" i="1" s="1"/>
  <c r="G1170" i="1"/>
  <c r="D1170" i="1"/>
  <c r="C1170" i="1"/>
  <c r="H1170" i="1" s="1"/>
  <c r="D1169" i="1"/>
  <c r="C1169" i="1"/>
  <c r="D1168" i="1"/>
  <c r="C1168" i="1"/>
  <c r="G1167" i="1"/>
  <c r="D1167" i="1"/>
  <c r="C1167" i="1"/>
  <c r="H1167" i="1" s="1"/>
  <c r="G1166" i="1"/>
  <c r="D1166" i="1"/>
  <c r="C1166" i="1"/>
  <c r="H1166" i="1" s="1"/>
  <c r="D1165" i="1"/>
  <c r="C1165" i="1"/>
  <c r="D1164" i="1"/>
  <c r="C1164" i="1"/>
  <c r="G1163" i="1"/>
  <c r="D1163" i="1"/>
  <c r="C1163" i="1"/>
  <c r="H1163" i="1" s="1"/>
  <c r="G1162" i="1"/>
  <c r="D1162" i="1"/>
  <c r="C1162" i="1"/>
  <c r="H1162" i="1" s="1"/>
  <c r="D1161" i="1"/>
  <c r="C1161" i="1"/>
  <c r="D1160" i="1"/>
  <c r="C1160" i="1"/>
  <c r="G1159" i="1"/>
  <c r="D1159" i="1"/>
  <c r="C1159" i="1"/>
  <c r="H1159" i="1" s="1"/>
  <c r="G1158" i="1"/>
  <c r="D1158" i="1"/>
  <c r="C1158" i="1"/>
  <c r="H1158" i="1" s="1"/>
  <c r="D1157" i="1"/>
  <c r="C1157" i="1"/>
  <c r="D1156" i="1"/>
  <c r="C1156" i="1"/>
  <c r="G1155" i="1"/>
  <c r="D1155" i="1"/>
  <c r="C1155" i="1"/>
  <c r="H1155" i="1" s="1"/>
  <c r="G1154" i="1"/>
  <c r="D1154" i="1"/>
  <c r="C1154" i="1"/>
  <c r="H1154" i="1" s="1"/>
  <c r="D1151" i="1"/>
  <c r="C1151" i="1"/>
  <c r="D1150" i="1"/>
  <c r="C1150" i="1"/>
  <c r="G1149" i="1"/>
  <c r="D1149" i="1"/>
  <c r="C1149" i="1"/>
  <c r="H1149" i="1" s="1"/>
  <c r="G1148" i="1"/>
  <c r="D1148" i="1"/>
  <c r="C1148" i="1"/>
  <c r="H1148" i="1" s="1"/>
  <c r="D1147" i="1"/>
  <c r="C1147" i="1"/>
  <c r="D1146" i="1"/>
  <c r="C1146" i="1"/>
  <c r="G1145" i="1"/>
  <c r="D1145" i="1"/>
  <c r="C1145" i="1"/>
  <c r="H1145" i="1" s="1"/>
  <c r="G1144" i="1"/>
  <c r="D1144" i="1"/>
  <c r="C1144" i="1"/>
  <c r="H1144" i="1" s="1"/>
  <c r="D1143" i="1"/>
  <c r="C1143" i="1"/>
  <c r="D1142" i="1"/>
  <c r="C1142" i="1"/>
  <c r="G1141" i="1"/>
  <c r="D1141" i="1"/>
  <c r="C1141" i="1"/>
  <c r="H1141" i="1" s="1"/>
  <c r="G1140" i="1"/>
  <c r="D1140" i="1"/>
  <c r="C1140" i="1"/>
  <c r="H1140" i="1" s="1"/>
  <c r="D1139" i="1"/>
  <c r="C1139" i="1"/>
  <c r="D1138" i="1"/>
  <c r="C1138" i="1"/>
  <c r="G1137" i="1"/>
  <c r="D1137" i="1"/>
  <c r="C1137" i="1"/>
  <c r="H1137" i="1" s="1"/>
  <c r="G1136" i="1"/>
  <c r="D1136" i="1"/>
  <c r="C1136" i="1"/>
  <c r="H1136" i="1" s="1"/>
  <c r="D1135" i="1"/>
  <c r="C1135" i="1"/>
  <c r="D1134" i="1"/>
  <c r="C1134" i="1"/>
  <c r="G1133" i="1"/>
  <c r="D1133" i="1"/>
  <c r="C1133" i="1"/>
  <c r="H1133" i="1" s="1"/>
  <c r="G1132" i="1"/>
  <c r="D1132" i="1"/>
  <c r="C1132" i="1"/>
  <c r="H1132" i="1" s="1"/>
  <c r="D1131" i="1"/>
  <c r="C1131" i="1"/>
  <c r="D1130" i="1"/>
  <c r="C1130" i="1"/>
  <c r="G1129" i="1"/>
  <c r="D1129" i="1"/>
  <c r="C1129" i="1"/>
  <c r="H1129" i="1" s="1"/>
  <c r="G1128" i="1"/>
  <c r="D1128" i="1"/>
  <c r="C1128" i="1"/>
  <c r="H1128" i="1" s="1"/>
  <c r="D1127" i="1"/>
  <c r="C1127" i="1"/>
  <c r="D1126" i="1"/>
  <c r="C1126" i="1"/>
  <c r="G1125" i="1"/>
  <c r="D1125" i="1"/>
  <c r="C1125" i="1"/>
  <c r="H1125" i="1" s="1"/>
  <c r="G1124" i="1"/>
  <c r="D1124" i="1"/>
  <c r="C1124" i="1"/>
  <c r="H1124" i="1" s="1"/>
  <c r="D1123" i="1"/>
  <c r="C1123" i="1"/>
  <c r="D1122" i="1"/>
  <c r="C1122" i="1"/>
  <c r="G1121" i="1"/>
  <c r="D1121" i="1"/>
  <c r="C1121" i="1"/>
  <c r="H1121" i="1" s="1"/>
  <c r="G1120" i="1"/>
  <c r="D1120" i="1"/>
  <c r="C1120" i="1"/>
  <c r="H1120" i="1" s="1"/>
  <c r="D1119" i="1"/>
  <c r="C1119" i="1"/>
  <c r="D1118" i="1"/>
  <c r="C1118" i="1"/>
  <c r="G1117" i="1"/>
  <c r="D1117" i="1"/>
  <c r="C1117" i="1"/>
  <c r="H1117" i="1" s="1"/>
  <c r="G1116" i="1"/>
  <c r="D1116" i="1"/>
  <c r="C1116" i="1"/>
  <c r="H1116" i="1" s="1"/>
  <c r="D1115" i="1"/>
  <c r="C1115" i="1"/>
  <c r="D1114" i="1"/>
  <c r="C1114" i="1"/>
  <c r="G1113" i="1"/>
  <c r="D1113" i="1"/>
  <c r="C1113" i="1"/>
  <c r="H1113" i="1" s="1"/>
  <c r="G1112" i="1"/>
  <c r="D1112" i="1"/>
  <c r="C1112" i="1"/>
  <c r="H1112" i="1" s="1"/>
  <c r="D1111" i="1"/>
  <c r="C1111" i="1"/>
  <c r="D1110" i="1"/>
  <c r="C1110" i="1"/>
  <c r="G1109" i="1"/>
  <c r="D1109" i="1"/>
  <c r="C1109" i="1"/>
  <c r="H1109" i="1" s="1"/>
  <c r="G1108" i="1"/>
  <c r="D1108" i="1"/>
  <c r="C1108" i="1"/>
  <c r="H1108" i="1" s="1"/>
  <c r="D1107" i="1"/>
  <c r="C1107" i="1"/>
  <c r="D1106" i="1"/>
  <c r="C1106" i="1"/>
  <c r="G1105" i="1"/>
  <c r="D1105" i="1"/>
  <c r="C1105" i="1"/>
  <c r="H1105" i="1" s="1"/>
  <c r="G1104" i="1"/>
  <c r="D1104" i="1"/>
  <c r="C1104" i="1"/>
  <c r="H1104" i="1" s="1"/>
  <c r="D1103" i="1"/>
  <c r="C1103" i="1"/>
  <c r="D1102" i="1"/>
  <c r="C1102" i="1"/>
  <c r="G1101" i="1"/>
  <c r="D1101" i="1"/>
  <c r="C1101" i="1"/>
  <c r="H1101" i="1" s="1"/>
  <c r="G1100" i="1"/>
  <c r="D1100" i="1"/>
  <c r="C1100" i="1"/>
  <c r="H1100" i="1" s="1"/>
  <c r="D1099" i="1"/>
  <c r="C1099" i="1"/>
  <c r="D1098" i="1"/>
  <c r="C1098" i="1"/>
  <c r="G1097" i="1"/>
  <c r="D1097" i="1"/>
  <c r="C1097" i="1"/>
  <c r="H1097" i="1" s="1"/>
  <c r="G1096" i="1"/>
  <c r="D1096" i="1"/>
  <c r="C1096" i="1"/>
  <c r="H1096" i="1" s="1"/>
  <c r="D1095" i="1"/>
  <c r="C1095" i="1"/>
  <c r="D1094" i="1"/>
  <c r="C1094" i="1"/>
  <c r="G1093" i="1"/>
  <c r="D1093" i="1"/>
  <c r="C1093" i="1"/>
  <c r="H1093" i="1" s="1"/>
  <c r="G1092" i="1"/>
  <c r="D1092" i="1"/>
  <c r="C1092" i="1"/>
  <c r="H1092" i="1" s="1"/>
  <c r="D1091" i="1"/>
  <c r="C1091" i="1"/>
  <c r="D1090" i="1"/>
  <c r="C1090" i="1"/>
  <c r="G1089" i="1"/>
  <c r="D1089" i="1"/>
  <c r="C1089" i="1"/>
  <c r="H1089" i="1" s="1"/>
  <c r="G1088" i="1"/>
  <c r="D1088" i="1"/>
  <c r="C1088" i="1"/>
  <c r="H1088" i="1" s="1"/>
  <c r="D1087" i="1"/>
  <c r="C1087" i="1"/>
  <c r="D1086" i="1"/>
  <c r="C1086" i="1"/>
  <c r="G1085" i="1"/>
  <c r="D1085" i="1"/>
  <c r="C1085" i="1"/>
  <c r="H1085" i="1" s="1"/>
  <c r="G1084" i="1"/>
  <c r="D1084" i="1"/>
  <c r="C1084" i="1"/>
  <c r="H1084" i="1" s="1"/>
  <c r="D1083" i="1"/>
  <c r="C1083" i="1"/>
  <c r="D1082" i="1"/>
  <c r="C1082" i="1"/>
  <c r="G1081" i="1"/>
  <c r="D1081" i="1"/>
  <c r="C1081" i="1"/>
  <c r="H1081" i="1" s="1"/>
  <c r="G1080" i="1"/>
  <c r="D1080" i="1"/>
  <c r="C1080" i="1"/>
  <c r="H1080" i="1" s="1"/>
  <c r="D1079" i="1"/>
  <c r="C1079" i="1"/>
  <c r="D1078" i="1"/>
  <c r="C1078" i="1"/>
  <c r="G1077" i="1"/>
  <c r="D1077" i="1"/>
  <c r="C1077" i="1"/>
  <c r="H1077" i="1" s="1"/>
  <c r="G1076" i="1"/>
  <c r="D1076" i="1"/>
  <c r="C1076" i="1"/>
  <c r="H1076" i="1" s="1"/>
  <c r="D1075" i="1"/>
  <c r="C1075" i="1"/>
  <c r="D1074" i="1"/>
  <c r="C1074" i="1"/>
  <c r="G1073" i="1"/>
  <c r="D1073" i="1"/>
  <c r="C1073" i="1"/>
  <c r="H1073" i="1" s="1"/>
  <c r="G1072" i="1"/>
  <c r="D1072" i="1"/>
  <c r="C1072" i="1"/>
  <c r="H1072" i="1" s="1"/>
  <c r="D1071" i="1"/>
  <c r="C1071" i="1"/>
  <c r="D1070" i="1"/>
  <c r="C1070" i="1"/>
  <c r="G1069" i="1"/>
  <c r="D1069" i="1"/>
  <c r="C1069" i="1"/>
  <c r="H1069" i="1" s="1"/>
  <c r="G1068" i="1"/>
  <c r="D1068" i="1"/>
  <c r="C1068" i="1"/>
  <c r="H1068" i="1" s="1"/>
  <c r="D1067" i="1"/>
  <c r="C1067" i="1"/>
  <c r="D1066" i="1"/>
  <c r="C1066" i="1"/>
  <c r="D1065" i="1"/>
  <c r="G1064" i="1"/>
  <c r="D1064" i="1"/>
  <c r="C1064" i="1"/>
  <c r="H1064" i="1" s="1"/>
  <c r="D1063" i="1"/>
  <c r="C1063" i="1"/>
  <c r="D1062" i="1"/>
  <c r="C1062" i="1"/>
  <c r="G1061" i="1"/>
  <c r="D1061" i="1"/>
  <c r="C1061" i="1"/>
  <c r="H1061" i="1" s="1"/>
  <c r="G1060" i="1"/>
  <c r="D1060" i="1"/>
  <c r="C1060" i="1"/>
  <c r="H1060" i="1" s="1"/>
  <c r="D1059" i="1"/>
  <c r="C1059" i="1"/>
  <c r="D1058" i="1"/>
  <c r="C1058" i="1"/>
  <c r="G1057" i="1"/>
  <c r="D1057" i="1"/>
  <c r="C1057" i="1"/>
  <c r="H1057" i="1" s="1"/>
  <c r="G1056" i="1"/>
  <c r="D1056" i="1"/>
  <c r="C1056" i="1"/>
  <c r="H1056" i="1" s="1"/>
  <c r="D1055" i="1"/>
  <c r="C1055" i="1"/>
  <c r="D1054" i="1"/>
  <c r="C1054" i="1"/>
  <c r="G1053" i="1"/>
  <c r="D1053" i="1"/>
  <c r="C1053" i="1"/>
  <c r="H1053" i="1" s="1"/>
  <c r="G1052" i="1"/>
  <c r="D1052" i="1"/>
  <c r="C1052" i="1"/>
  <c r="H1052" i="1" s="1"/>
  <c r="D1051" i="1"/>
  <c r="C1051" i="1"/>
  <c r="D1050" i="1"/>
  <c r="C1050" i="1"/>
  <c r="G1049" i="1"/>
  <c r="D1049" i="1"/>
  <c r="C1049" i="1"/>
  <c r="H1049" i="1" s="1"/>
  <c r="G1048" i="1"/>
  <c r="D1048" i="1"/>
  <c r="C1048" i="1"/>
  <c r="H1048" i="1" s="1"/>
  <c r="D1047" i="1"/>
  <c r="C1047" i="1"/>
  <c r="G1045" i="1"/>
  <c r="D1045" i="1"/>
  <c r="C1045" i="1"/>
  <c r="D1044" i="1"/>
  <c r="C1044" i="1"/>
  <c r="D1043" i="1"/>
  <c r="C1043" i="1"/>
  <c r="G1042" i="1"/>
  <c r="D1042" i="1"/>
  <c r="C1042" i="1"/>
  <c r="D1041" i="1"/>
  <c r="G1041" i="1" s="1"/>
  <c r="C1041" i="1"/>
  <c r="D1040" i="1"/>
  <c r="C1040" i="1"/>
  <c r="D1039" i="1"/>
  <c r="C1039" i="1"/>
  <c r="G1038" i="1"/>
  <c r="D1038" i="1"/>
  <c r="C1038" i="1"/>
  <c r="G1037" i="1"/>
  <c r="D1037" i="1"/>
  <c r="C1037" i="1"/>
  <c r="D1036" i="1"/>
  <c r="C1036" i="1"/>
  <c r="D1035" i="1"/>
  <c r="C1035" i="1"/>
  <c r="G1034" i="1"/>
  <c r="D1034" i="1"/>
  <c r="C1034" i="1"/>
  <c r="D1033" i="1"/>
  <c r="G1033" i="1" s="1"/>
  <c r="C1033" i="1"/>
  <c r="D1032" i="1"/>
  <c r="C1032" i="1"/>
  <c r="D1031" i="1"/>
  <c r="C1031" i="1"/>
  <c r="G1030" i="1"/>
  <c r="D1030" i="1"/>
  <c r="C1030" i="1"/>
  <c r="G1029" i="1"/>
  <c r="D1029" i="1"/>
  <c r="C1029" i="1"/>
  <c r="D1028" i="1"/>
  <c r="C1028" i="1"/>
  <c r="D1027" i="1"/>
  <c r="C1027" i="1"/>
  <c r="G1026" i="1"/>
  <c r="D1026" i="1"/>
  <c r="C1026" i="1"/>
  <c r="D1025" i="1"/>
  <c r="G1025" i="1" s="1"/>
  <c r="C1025" i="1"/>
  <c r="D1024" i="1"/>
  <c r="C1024" i="1"/>
  <c r="D1023" i="1"/>
  <c r="C1023" i="1"/>
  <c r="G1022" i="1"/>
  <c r="D1022" i="1"/>
  <c r="C1022" i="1"/>
  <c r="G1021" i="1"/>
  <c r="D1021" i="1"/>
  <c r="C1021" i="1"/>
  <c r="D1020" i="1"/>
  <c r="C1020" i="1"/>
  <c r="D1019" i="1"/>
  <c r="C1019" i="1"/>
  <c r="G1018" i="1"/>
  <c r="D1018" i="1"/>
  <c r="C1018" i="1"/>
  <c r="D1017" i="1"/>
  <c r="G1017" i="1" s="1"/>
  <c r="C1017" i="1"/>
  <c r="D1016" i="1"/>
  <c r="C1016" i="1"/>
  <c r="D1015" i="1"/>
  <c r="C1015" i="1"/>
  <c r="G1014" i="1"/>
  <c r="D1014" i="1"/>
  <c r="C1014" i="1"/>
  <c r="G1013" i="1"/>
  <c r="D1013" i="1"/>
  <c r="C1013" i="1"/>
  <c r="D1012" i="1"/>
  <c r="C1012" i="1"/>
  <c r="D1011" i="1"/>
  <c r="C1011" i="1"/>
  <c r="G1010" i="1"/>
  <c r="D1010" i="1"/>
  <c r="C1010" i="1"/>
  <c r="D1009" i="1"/>
  <c r="G1009" i="1" s="1"/>
  <c r="C1009" i="1"/>
  <c r="D1008" i="1"/>
  <c r="C1008" i="1"/>
  <c r="D1007" i="1"/>
  <c r="C1007" i="1"/>
  <c r="G1006" i="1"/>
  <c r="D1006" i="1"/>
  <c r="C1006" i="1"/>
  <c r="G1005" i="1"/>
  <c r="D1005" i="1"/>
  <c r="C1005" i="1"/>
  <c r="D1004" i="1"/>
  <c r="C1004" i="1"/>
  <c r="D1003" i="1"/>
  <c r="C1003" i="1"/>
  <c r="G1002" i="1"/>
  <c r="D1002" i="1"/>
  <c r="C1002" i="1"/>
  <c r="D1001" i="1"/>
  <c r="G1001" i="1" s="1"/>
  <c r="C1001" i="1"/>
  <c r="D1000" i="1"/>
  <c r="C1000" i="1"/>
  <c r="D999" i="1"/>
  <c r="C999" i="1"/>
  <c r="G998" i="1"/>
  <c r="D998" i="1"/>
  <c r="C998" i="1"/>
  <c r="G997" i="1"/>
  <c r="D997" i="1"/>
  <c r="C997" i="1"/>
  <c r="D996" i="1"/>
  <c r="C996" i="1"/>
  <c r="D995" i="1"/>
  <c r="C995" i="1"/>
  <c r="G994" i="1"/>
  <c r="D994" i="1"/>
  <c r="C994" i="1"/>
  <c r="D993" i="1"/>
  <c r="G993" i="1" s="1"/>
  <c r="C993" i="1"/>
  <c r="D992" i="1"/>
  <c r="C992" i="1"/>
  <c r="D991" i="1"/>
  <c r="C991" i="1"/>
  <c r="D989" i="1"/>
  <c r="G989" i="1" s="1"/>
  <c r="C989" i="1"/>
  <c r="D988" i="1"/>
  <c r="C988" i="1"/>
  <c r="D987" i="1"/>
  <c r="C987" i="1"/>
  <c r="G986" i="1"/>
  <c r="D986" i="1"/>
  <c r="C986" i="1"/>
  <c r="D983" i="1"/>
  <c r="C983" i="1"/>
  <c r="G982" i="1"/>
  <c r="D982" i="1"/>
  <c r="C982" i="1"/>
  <c r="D981" i="1"/>
  <c r="G981" i="1" s="1"/>
  <c r="C981" i="1"/>
  <c r="D980" i="1"/>
  <c r="C980" i="1"/>
  <c r="D979" i="1"/>
  <c r="C979" i="1"/>
  <c r="G978" i="1"/>
  <c r="D978" i="1"/>
  <c r="C978" i="1"/>
  <c r="G977" i="1"/>
  <c r="D977" i="1"/>
  <c r="C977" i="1"/>
  <c r="D976" i="1"/>
  <c r="C976" i="1"/>
  <c r="D975" i="1"/>
  <c r="C975" i="1"/>
  <c r="G974" i="1"/>
  <c r="D974" i="1"/>
  <c r="C974" i="1"/>
  <c r="D973" i="1"/>
  <c r="G973" i="1" s="1"/>
  <c r="C973" i="1"/>
  <c r="D972" i="1"/>
  <c r="C972" i="1"/>
  <c r="D971" i="1"/>
  <c r="C971" i="1"/>
  <c r="G970" i="1"/>
  <c r="D970" i="1"/>
  <c r="C970" i="1"/>
  <c r="G969" i="1"/>
  <c r="D969" i="1"/>
  <c r="C969" i="1"/>
  <c r="D968" i="1"/>
  <c r="C968" i="1"/>
  <c r="D967" i="1"/>
  <c r="C967" i="1"/>
  <c r="G966" i="1"/>
  <c r="D966" i="1"/>
  <c r="C966" i="1"/>
  <c r="D965" i="1"/>
  <c r="G965" i="1" s="1"/>
  <c r="C965" i="1"/>
  <c r="D964" i="1"/>
  <c r="C964" i="1"/>
  <c r="D963" i="1"/>
  <c r="C963" i="1"/>
  <c r="G962" i="1"/>
  <c r="D962" i="1"/>
  <c r="C962" i="1"/>
  <c r="G961" i="1"/>
  <c r="D961" i="1"/>
  <c r="C961" i="1"/>
  <c r="D960" i="1"/>
  <c r="C960" i="1"/>
  <c r="D959" i="1"/>
  <c r="C959" i="1"/>
  <c r="G958" i="1"/>
  <c r="D958" i="1"/>
  <c r="C958" i="1"/>
  <c r="D957" i="1"/>
  <c r="G957" i="1" s="1"/>
  <c r="C957" i="1"/>
  <c r="D956" i="1"/>
  <c r="C956" i="1"/>
  <c r="D955" i="1"/>
  <c r="C955" i="1"/>
  <c r="G954" i="1"/>
  <c r="D954" i="1"/>
  <c r="C954" i="1"/>
  <c r="G953" i="1"/>
  <c r="D953" i="1"/>
  <c r="C953" i="1"/>
  <c r="D952" i="1"/>
  <c r="C952" i="1"/>
  <c r="D951" i="1"/>
  <c r="C951" i="1"/>
  <c r="G950" i="1"/>
  <c r="D950" i="1"/>
  <c r="C950" i="1"/>
  <c r="D949" i="1"/>
  <c r="G949" i="1" s="1"/>
  <c r="C949" i="1"/>
  <c r="D948" i="1"/>
  <c r="C948" i="1"/>
  <c r="D947" i="1"/>
  <c r="C947" i="1"/>
  <c r="G946" i="1"/>
  <c r="D946" i="1"/>
  <c r="C946" i="1"/>
  <c r="G945" i="1"/>
  <c r="D945" i="1"/>
  <c r="C945" i="1"/>
  <c r="D944" i="1"/>
  <c r="C944" i="1"/>
  <c r="D943" i="1"/>
  <c r="C943" i="1"/>
  <c r="G942" i="1"/>
  <c r="D942" i="1"/>
  <c r="C942" i="1"/>
  <c r="D941" i="1"/>
  <c r="G941" i="1" s="1"/>
  <c r="C941" i="1"/>
  <c r="D940" i="1"/>
  <c r="C940" i="1"/>
  <c r="D939" i="1"/>
  <c r="C939" i="1"/>
  <c r="G938" i="1"/>
  <c r="D938" i="1"/>
  <c r="C938" i="1"/>
  <c r="G937" i="1"/>
  <c r="D937" i="1"/>
  <c r="C937" i="1"/>
  <c r="D936" i="1"/>
  <c r="C936" i="1"/>
  <c r="D935" i="1"/>
  <c r="C935" i="1"/>
  <c r="G934" i="1"/>
  <c r="D934" i="1"/>
  <c r="C934" i="1"/>
  <c r="D933" i="1"/>
  <c r="G933" i="1" s="1"/>
  <c r="C933" i="1"/>
  <c r="D932" i="1"/>
  <c r="C932" i="1"/>
  <c r="D931" i="1"/>
  <c r="C931" i="1"/>
  <c r="G930" i="1"/>
  <c r="D930" i="1"/>
  <c r="C930" i="1"/>
  <c r="G929" i="1"/>
  <c r="D929" i="1"/>
  <c r="C929" i="1"/>
  <c r="D928" i="1"/>
  <c r="C928" i="1"/>
  <c r="D927" i="1"/>
  <c r="C927" i="1"/>
  <c r="G926" i="1"/>
  <c r="D926" i="1"/>
  <c r="C926" i="1"/>
  <c r="D925" i="1"/>
  <c r="G925" i="1" s="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H831" i="1" s="1"/>
  <c r="D830" i="1"/>
  <c r="C830" i="1"/>
  <c r="H829" i="1"/>
  <c r="D829" i="1"/>
  <c r="C829" i="1"/>
  <c r="G829" i="1" s="1"/>
  <c r="H828" i="1"/>
  <c r="D828" i="1"/>
  <c r="C828" i="1"/>
  <c r="D827" i="1"/>
  <c r="C827" i="1"/>
  <c r="D826" i="1"/>
  <c r="C826" i="1"/>
  <c r="H825" i="1"/>
  <c r="D825" i="1"/>
  <c r="C825" i="1"/>
  <c r="G825" i="1" s="1"/>
  <c r="H824" i="1"/>
  <c r="D824" i="1"/>
  <c r="C824" i="1"/>
  <c r="D823" i="1"/>
  <c r="C823" i="1"/>
  <c r="H823" i="1" s="1"/>
  <c r="D822" i="1"/>
  <c r="C822" i="1"/>
  <c r="H821" i="1"/>
  <c r="D821" i="1"/>
  <c r="C821" i="1"/>
  <c r="G821" i="1" s="1"/>
  <c r="H820" i="1"/>
  <c r="D820" i="1"/>
  <c r="C820" i="1"/>
  <c r="D819" i="1"/>
  <c r="C819" i="1"/>
  <c r="D818" i="1"/>
  <c r="C818" i="1"/>
  <c r="H817" i="1"/>
  <c r="D817" i="1"/>
  <c r="C817" i="1"/>
  <c r="G817" i="1" s="1"/>
  <c r="H816" i="1"/>
  <c r="D816" i="1"/>
  <c r="C816" i="1"/>
  <c r="D815" i="1"/>
  <c r="C815" i="1"/>
  <c r="H815" i="1" s="1"/>
  <c r="D814" i="1"/>
  <c r="C814" i="1"/>
  <c r="H813" i="1"/>
  <c r="D813" i="1"/>
  <c r="C813" i="1"/>
  <c r="G813" i="1" s="1"/>
  <c r="H812" i="1"/>
  <c r="D812" i="1"/>
  <c r="C812" i="1"/>
  <c r="D811" i="1"/>
  <c r="C811" i="1"/>
  <c r="D810" i="1"/>
  <c r="C810" i="1"/>
  <c r="H809" i="1"/>
  <c r="D809" i="1"/>
  <c r="C809" i="1"/>
  <c r="G809" i="1" s="1"/>
  <c r="H808" i="1"/>
  <c r="D808" i="1"/>
  <c r="C808" i="1"/>
  <c r="D807" i="1"/>
  <c r="C807" i="1"/>
  <c r="H807" i="1" s="1"/>
  <c r="D806" i="1"/>
  <c r="C806" i="1"/>
  <c r="H805" i="1"/>
  <c r="D805" i="1"/>
  <c r="C805" i="1"/>
  <c r="G805" i="1" s="1"/>
  <c r="H804" i="1"/>
  <c r="D804" i="1"/>
  <c r="C804" i="1"/>
  <c r="D803" i="1"/>
  <c r="C803" i="1"/>
  <c r="D802" i="1"/>
  <c r="C802" i="1"/>
  <c r="H801" i="1"/>
  <c r="D801" i="1"/>
  <c r="C801" i="1"/>
  <c r="G801" i="1" s="1"/>
  <c r="H800" i="1"/>
  <c r="D800" i="1"/>
  <c r="C800" i="1"/>
  <c r="D799" i="1"/>
  <c r="C799" i="1"/>
  <c r="H799" i="1" s="1"/>
  <c r="D798" i="1"/>
  <c r="C798" i="1"/>
  <c r="H797" i="1"/>
  <c r="D797" i="1"/>
  <c r="C797" i="1"/>
  <c r="G797" i="1" s="1"/>
  <c r="H796" i="1"/>
  <c r="D796" i="1"/>
  <c r="C796" i="1"/>
  <c r="D795" i="1"/>
  <c r="C795" i="1"/>
  <c r="D794" i="1"/>
  <c r="C794" i="1"/>
  <c r="H793" i="1"/>
  <c r="D793" i="1"/>
  <c r="C793" i="1"/>
  <c r="G793" i="1" s="1"/>
  <c r="H792" i="1"/>
  <c r="D792" i="1"/>
  <c r="C792" i="1"/>
  <c r="D791" i="1"/>
  <c r="C791" i="1"/>
  <c r="H791" i="1" s="1"/>
  <c r="D790" i="1"/>
  <c r="C790" i="1"/>
  <c r="H789" i="1"/>
  <c r="D789" i="1"/>
  <c r="C789" i="1"/>
  <c r="G789" i="1" s="1"/>
  <c r="H788" i="1"/>
  <c r="D788" i="1"/>
  <c r="C788" i="1"/>
  <c r="D787" i="1"/>
  <c r="C787" i="1"/>
  <c r="D786" i="1"/>
  <c r="C786" i="1"/>
  <c r="H785" i="1"/>
  <c r="D785" i="1"/>
  <c r="C785" i="1"/>
  <c r="G785" i="1" s="1"/>
  <c r="H784" i="1"/>
  <c r="D784" i="1"/>
  <c r="C784" i="1"/>
  <c r="D783" i="1"/>
  <c r="C783" i="1"/>
  <c r="H783" i="1" s="1"/>
  <c r="D782" i="1"/>
  <c r="C782" i="1"/>
  <c r="H781" i="1"/>
  <c r="D781" i="1"/>
  <c r="C781" i="1"/>
  <c r="G781" i="1" s="1"/>
  <c r="H780" i="1"/>
  <c r="D780" i="1"/>
  <c r="C780" i="1"/>
  <c r="D779" i="1"/>
  <c r="C779" i="1"/>
  <c r="D778" i="1"/>
  <c r="C778" i="1"/>
  <c r="H777" i="1"/>
  <c r="D777" i="1"/>
  <c r="C777" i="1"/>
  <c r="G777" i="1" s="1"/>
  <c r="H776" i="1"/>
  <c r="D776" i="1"/>
  <c r="C776" i="1"/>
  <c r="D775" i="1"/>
  <c r="C775" i="1"/>
  <c r="H775" i="1" s="1"/>
  <c r="D774" i="1"/>
  <c r="C774" i="1"/>
  <c r="H773" i="1"/>
  <c r="D773" i="1"/>
  <c r="C773" i="1"/>
  <c r="G773" i="1" s="1"/>
  <c r="H772" i="1"/>
  <c r="D772" i="1"/>
  <c r="C772" i="1"/>
  <c r="D771" i="1"/>
  <c r="C771" i="1"/>
  <c r="D770" i="1"/>
  <c r="C770" i="1"/>
  <c r="H769" i="1"/>
  <c r="D769" i="1"/>
  <c r="C769" i="1"/>
  <c r="G769" i="1" s="1"/>
  <c r="H768" i="1"/>
  <c r="D768" i="1"/>
  <c r="C768" i="1"/>
  <c r="D767" i="1"/>
  <c r="C767" i="1"/>
  <c r="H767" i="1" s="1"/>
  <c r="D766" i="1"/>
  <c r="C766" i="1"/>
  <c r="H765" i="1"/>
  <c r="D765" i="1"/>
  <c r="C765" i="1"/>
  <c r="G765" i="1" s="1"/>
  <c r="H764" i="1"/>
  <c r="D764" i="1"/>
  <c r="C764" i="1"/>
  <c r="D763" i="1"/>
  <c r="C763" i="1"/>
  <c r="D762" i="1"/>
  <c r="C762" i="1"/>
  <c r="H761" i="1"/>
  <c r="D761" i="1"/>
  <c r="C761" i="1"/>
  <c r="G761" i="1" s="1"/>
  <c r="H760" i="1"/>
  <c r="D760" i="1"/>
  <c r="C760" i="1"/>
  <c r="D759" i="1"/>
  <c r="C759" i="1"/>
  <c r="H759" i="1" s="1"/>
  <c r="D758" i="1"/>
  <c r="C758" i="1"/>
  <c r="H757" i="1"/>
  <c r="D757" i="1"/>
  <c r="C757" i="1"/>
  <c r="G757" i="1" s="1"/>
  <c r="H756" i="1"/>
  <c r="D756" i="1"/>
  <c r="C756" i="1"/>
  <c r="D755" i="1"/>
  <c r="C755" i="1"/>
  <c r="D754" i="1"/>
  <c r="C754" i="1"/>
  <c r="H753" i="1"/>
  <c r="D753" i="1"/>
  <c r="C753" i="1"/>
  <c r="G753" i="1" s="1"/>
  <c r="H752" i="1"/>
  <c r="D752" i="1"/>
  <c r="C752" i="1"/>
  <c r="D751" i="1"/>
  <c r="C751" i="1"/>
  <c r="H751" i="1" s="1"/>
  <c r="D750" i="1"/>
  <c r="C750" i="1"/>
  <c r="H749" i="1"/>
  <c r="D749" i="1"/>
  <c r="C749" i="1"/>
  <c r="G749" i="1" s="1"/>
  <c r="H748" i="1"/>
  <c r="D748" i="1"/>
  <c r="C748" i="1"/>
  <c r="D747" i="1"/>
  <c r="C747" i="1"/>
  <c r="D746" i="1"/>
  <c r="C746" i="1"/>
  <c r="H745" i="1"/>
  <c r="D745" i="1"/>
  <c r="C745" i="1"/>
  <c r="G745" i="1" s="1"/>
  <c r="H744" i="1"/>
  <c r="D744" i="1"/>
  <c r="C744" i="1"/>
  <c r="D743" i="1"/>
  <c r="C743" i="1"/>
  <c r="H743" i="1" s="1"/>
  <c r="D742" i="1"/>
  <c r="C742" i="1"/>
  <c r="H741" i="1"/>
  <c r="D741" i="1"/>
  <c r="C741" i="1"/>
  <c r="G741" i="1" s="1"/>
  <c r="H740" i="1"/>
  <c r="D740" i="1"/>
  <c r="C740" i="1"/>
  <c r="D739" i="1"/>
  <c r="C739" i="1"/>
  <c r="D738" i="1"/>
  <c r="C738" i="1"/>
  <c r="H737" i="1"/>
  <c r="D737" i="1"/>
  <c r="C737" i="1"/>
  <c r="G737" i="1" s="1"/>
  <c r="H736" i="1"/>
  <c r="D736" i="1"/>
  <c r="C736" i="1"/>
  <c r="D735" i="1"/>
  <c r="C735" i="1"/>
  <c r="H735" i="1" s="1"/>
  <c r="D734" i="1"/>
  <c r="C734" i="1"/>
  <c r="H733" i="1"/>
  <c r="D733" i="1"/>
  <c r="C733" i="1"/>
  <c r="G733" i="1" s="1"/>
  <c r="H732" i="1"/>
  <c r="D732" i="1"/>
  <c r="C732" i="1"/>
  <c r="D731" i="1"/>
  <c r="C731" i="1"/>
  <c r="D730" i="1"/>
  <c r="C730" i="1"/>
  <c r="H729" i="1"/>
  <c r="D729" i="1"/>
  <c r="C729" i="1"/>
  <c r="G729" i="1" s="1"/>
  <c r="H728" i="1"/>
  <c r="D728" i="1"/>
  <c r="C728" i="1"/>
  <c r="D727" i="1"/>
  <c r="C727" i="1"/>
  <c r="H727" i="1" s="1"/>
  <c r="D726" i="1"/>
  <c r="C726" i="1"/>
  <c r="H725" i="1"/>
  <c r="D725" i="1"/>
  <c r="C725" i="1"/>
  <c r="G725" i="1" s="1"/>
  <c r="H724" i="1"/>
  <c r="D724" i="1"/>
  <c r="C724" i="1"/>
  <c r="D723" i="1"/>
  <c r="C723" i="1"/>
  <c r="D722" i="1"/>
  <c r="C722" i="1"/>
  <c r="H721" i="1"/>
  <c r="D721" i="1"/>
  <c r="C721" i="1"/>
  <c r="G721" i="1" s="1"/>
  <c r="H720" i="1"/>
  <c r="D720" i="1"/>
  <c r="C720" i="1"/>
  <c r="D719" i="1"/>
  <c r="C719" i="1"/>
  <c r="H719" i="1" s="1"/>
  <c r="D718" i="1"/>
  <c r="C718" i="1"/>
  <c r="H717" i="1"/>
  <c r="D717" i="1"/>
  <c r="C717" i="1"/>
  <c r="G717" i="1" s="1"/>
  <c r="H716" i="1"/>
  <c r="D716" i="1"/>
  <c r="C716" i="1"/>
  <c r="D715" i="1"/>
  <c r="C715" i="1"/>
  <c r="D714" i="1"/>
  <c r="C714" i="1"/>
  <c r="H713" i="1"/>
  <c r="D713" i="1"/>
  <c r="C713" i="1"/>
  <c r="G713" i="1" s="1"/>
  <c r="H712"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H128" i="1"/>
  <c r="D128" i="1"/>
  <c r="C128" i="1"/>
  <c r="G127" i="1"/>
  <c r="D127" i="1"/>
  <c r="H127" i="1" s="1"/>
  <c r="C127" i="1"/>
  <c r="G126" i="1"/>
  <c r="D126" i="1"/>
  <c r="H126" i="1" s="1"/>
  <c r="C126" i="1"/>
  <c r="G125" i="1"/>
  <c r="D125" i="1"/>
  <c r="H125" i="1" s="1"/>
  <c r="C125" i="1"/>
  <c r="G124" i="1"/>
  <c r="D124" i="1"/>
  <c r="H124" i="1" s="1"/>
  <c r="C124" i="1"/>
  <c r="D123" i="1"/>
  <c r="C123" i="1"/>
  <c r="G122" i="1"/>
  <c r="D122" i="1"/>
  <c r="H122" i="1" s="1"/>
  <c r="C122" i="1"/>
  <c r="D121" i="1"/>
  <c r="G121" i="1" s="1"/>
  <c r="C121" i="1"/>
  <c r="C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G103" i="1"/>
  <c r="D103" i="1"/>
  <c r="H103" i="1" s="1"/>
  <c r="C103" i="1"/>
  <c r="G102" i="1"/>
  <c r="D102" i="1"/>
  <c r="H102" i="1" s="1"/>
  <c r="C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D81" i="1"/>
  <c r="C81" i="1"/>
  <c r="G81" i="1" s="1"/>
  <c r="G80" i="1"/>
  <c r="D80" i="1"/>
  <c r="H80" i="1" s="1"/>
  <c r="C80" i="1"/>
  <c r="D79" i="1"/>
  <c r="D78" i="1"/>
  <c r="G77" i="1"/>
  <c r="D77" i="1"/>
  <c r="H77" i="1" s="1"/>
  <c r="C77" i="1"/>
  <c r="D76" i="1"/>
  <c r="C76" i="1"/>
  <c r="G76" i="1" s="1"/>
  <c r="G75" i="1"/>
  <c r="D75" i="1"/>
  <c r="H75" i="1" s="1"/>
  <c r="C75" i="1"/>
  <c r="G74" i="1"/>
  <c r="D74" i="1"/>
  <c r="H74" i="1" s="1"/>
  <c r="C74" i="1"/>
  <c r="G73" i="1"/>
  <c r="D73" i="1"/>
  <c r="H73" i="1" s="1"/>
  <c r="C73" i="1"/>
  <c r="G72" i="1"/>
  <c r="D72" i="1"/>
  <c r="H72" i="1" s="1"/>
  <c r="C72" i="1"/>
  <c r="D71" i="1"/>
  <c r="G71" i="1" s="1"/>
  <c r="C71" i="1"/>
  <c r="C70" i="1"/>
  <c r="G69" i="1"/>
  <c r="D69" i="1"/>
  <c r="H69" i="1" s="1"/>
  <c r="C69" i="1"/>
  <c r="G68" i="1"/>
  <c r="D68" i="1"/>
  <c r="H68" i="1" s="1"/>
  <c r="C68" i="1"/>
  <c r="G67" i="1"/>
  <c r="D67" i="1"/>
  <c r="H67" i="1" s="1"/>
  <c r="C67" i="1"/>
  <c r="G66" i="1"/>
  <c r="D66" i="1"/>
  <c r="H66" i="1" s="1"/>
  <c r="C66" i="1"/>
  <c r="D65" i="1"/>
  <c r="C65" i="1"/>
  <c r="G65" i="1" s="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G1576" i="1" l="1"/>
  <c r="H1576" i="1"/>
  <c r="H1510" i="1"/>
  <c r="H1507" i="1"/>
  <c r="C1501" i="1"/>
  <c r="G1503" i="1"/>
  <c r="G1499" i="1"/>
  <c r="H1502" i="1"/>
  <c r="H1492" i="1"/>
  <c r="G1491" i="1"/>
  <c r="H1481" i="1"/>
  <c r="G1481" i="1"/>
  <c r="C1483" i="1"/>
  <c r="H1484" i="1"/>
  <c r="E46" i="9"/>
  <c r="B46" i="9" s="1"/>
  <c r="E43" i="9"/>
  <c r="B43" i="9" s="1"/>
  <c r="H711" i="1"/>
  <c r="E40" i="9"/>
  <c r="B40" i="9" s="1"/>
  <c r="E29" i="9"/>
  <c r="B29" i="9" s="1"/>
  <c r="E22" i="9"/>
  <c r="B22" i="9" s="1"/>
  <c r="E644" i="4"/>
  <c r="D638" i="1" s="1"/>
  <c r="E643" i="4"/>
  <c r="D637" i="1" s="1"/>
  <c r="F643" i="4"/>
  <c r="F369" i="4"/>
  <c r="E363" i="4"/>
  <c r="D358" i="1" s="1"/>
  <c r="E351" i="4"/>
  <c r="D346" i="1" s="1"/>
  <c r="E311" i="4"/>
  <c r="D306" i="1" s="1"/>
  <c r="E196" i="4"/>
  <c r="D192" i="1" s="1"/>
  <c r="E163" i="4"/>
  <c r="D159" i="1" s="1"/>
  <c r="F188" i="4"/>
  <c r="E42" i="9"/>
  <c r="B42" i="9" s="1"/>
  <c r="F177" i="4"/>
  <c r="D160" i="1"/>
  <c r="F159" i="4"/>
  <c r="E39" i="9"/>
  <c r="B39" i="9" s="1"/>
  <c r="F217" i="9"/>
  <c r="B217" i="9" s="1"/>
  <c r="D149" i="1"/>
  <c r="F153" i="4"/>
  <c r="F133" i="4"/>
  <c r="F134" i="4"/>
  <c r="H120" i="1"/>
  <c r="G120" i="1"/>
  <c r="G123" i="1"/>
  <c r="F124" i="4"/>
  <c r="G79" i="1"/>
  <c r="G70" i="1"/>
  <c r="E50" i="4"/>
  <c r="D46" i="1" s="1"/>
  <c r="F68" i="4"/>
  <c r="B274" i="9"/>
  <c r="F416" i="4"/>
  <c r="D644" i="4"/>
  <c r="D152" i="4"/>
  <c r="C148" i="1" s="1"/>
  <c r="C129" i="1"/>
  <c r="H123" i="1"/>
  <c r="H121" i="1"/>
  <c r="H79" i="1"/>
  <c r="H81" i="1"/>
  <c r="F83" i="4"/>
  <c r="H76" i="1"/>
  <c r="E33" i="9"/>
  <c r="B33" i="9" s="1"/>
  <c r="H71" i="1"/>
  <c r="C64" i="1"/>
  <c r="G64" i="1" s="1"/>
  <c r="H65" i="1"/>
  <c r="D50" i="4"/>
  <c r="E283" i="9"/>
  <c r="B283" i="9" s="1"/>
  <c r="E26" i="9"/>
  <c r="B26" i="9" s="1"/>
  <c r="F214" i="9"/>
  <c r="B214" i="9" s="1"/>
  <c r="E284" i="9"/>
  <c r="B284" i="9" s="1"/>
  <c r="H290" i="1"/>
  <c r="G290" i="1"/>
  <c r="H353" i="1"/>
  <c r="G353" i="1"/>
  <c r="H359" i="1"/>
  <c r="G359" i="1"/>
  <c r="H369" i="1"/>
  <c r="G369" i="1"/>
  <c r="H375" i="1"/>
  <c r="G375" i="1"/>
  <c r="H383" i="1"/>
  <c r="G383" i="1"/>
  <c r="H399" i="1"/>
  <c r="G399" i="1"/>
  <c r="H525" i="1"/>
  <c r="G525" i="1"/>
  <c r="H533" i="1"/>
  <c r="G533" i="1"/>
  <c r="H541" i="1"/>
  <c r="G541" i="1"/>
  <c r="H547" i="1"/>
  <c r="G547" i="1"/>
  <c r="H555" i="1"/>
  <c r="G555" i="1"/>
  <c r="H563" i="1"/>
  <c r="G563" i="1"/>
  <c r="H571" i="1"/>
  <c r="G571" i="1"/>
  <c r="H579" i="1"/>
  <c r="G579" i="1"/>
  <c r="H589" i="1"/>
  <c r="G589" i="1"/>
  <c r="H599" i="1"/>
  <c r="G599" i="1"/>
  <c r="H605" i="1"/>
  <c r="G605" i="1"/>
  <c r="H613" i="1"/>
  <c r="G613" i="1"/>
  <c r="H621" i="1"/>
  <c r="G621" i="1"/>
  <c r="H627" i="1"/>
  <c r="G627" i="1"/>
  <c r="H649" i="1"/>
  <c r="G649" i="1"/>
  <c r="H659" i="1"/>
  <c r="G659" i="1"/>
  <c r="H671" i="1"/>
  <c r="G671" i="1"/>
  <c r="H679" i="1"/>
  <c r="G679" i="1"/>
  <c r="H687" i="1"/>
  <c r="G687" i="1"/>
  <c r="H695" i="1"/>
  <c r="G695" i="1"/>
  <c r="H703" i="1"/>
  <c r="G703" i="1"/>
  <c r="H707" i="1"/>
  <c r="G707" i="1"/>
  <c r="G738" i="1"/>
  <c r="H738" i="1"/>
  <c r="G746" i="1"/>
  <c r="H746" i="1"/>
  <c r="G762" i="1"/>
  <c r="H762" i="1"/>
  <c r="G826" i="1"/>
  <c r="H826" i="1"/>
  <c r="H835" i="1"/>
  <c r="G835" i="1"/>
  <c r="H845" i="1"/>
  <c r="G845" i="1"/>
  <c r="H849" i="1"/>
  <c r="G849" i="1"/>
  <c r="H857" i="1"/>
  <c r="G857" i="1"/>
  <c r="H863" i="1"/>
  <c r="G863" i="1"/>
  <c r="H867" i="1"/>
  <c r="G867" i="1"/>
  <c r="H873" i="1"/>
  <c r="G873" i="1"/>
  <c r="H879" i="1"/>
  <c r="G879" i="1"/>
  <c r="H885" i="1"/>
  <c r="G885" i="1"/>
  <c r="H891" i="1"/>
  <c r="G891" i="1"/>
  <c r="H895" i="1"/>
  <c r="G895" i="1"/>
  <c r="H901" i="1"/>
  <c r="G901" i="1"/>
  <c r="H905" i="1"/>
  <c r="G905" i="1"/>
  <c r="H911" i="1"/>
  <c r="G911" i="1"/>
  <c r="H917" i="1"/>
  <c r="G917" i="1"/>
  <c r="H955" i="1"/>
  <c r="G955" i="1"/>
  <c r="H1050" i="1"/>
  <c r="G1050" i="1"/>
  <c r="H1058" i="1"/>
  <c r="G1058" i="1"/>
  <c r="H292" i="1"/>
  <c r="G292" i="1"/>
  <c r="H347" i="1"/>
  <c r="G347" i="1"/>
  <c r="H361" i="1"/>
  <c r="G361" i="1"/>
  <c r="H371" i="1"/>
  <c r="G371" i="1"/>
  <c r="H381" i="1"/>
  <c r="G381" i="1"/>
  <c r="H389" i="1"/>
  <c r="G389" i="1"/>
  <c r="H397" i="1"/>
  <c r="G397" i="1"/>
  <c r="H406" i="1"/>
  <c r="G406" i="1"/>
  <c r="H529" i="1"/>
  <c r="G529" i="1"/>
  <c r="H537" i="1"/>
  <c r="G537" i="1"/>
  <c r="H545" i="1"/>
  <c r="G545" i="1"/>
  <c r="H557" i="1"/>
  <c r="G557" i="1"/>
  <c r="H565" i="1"/>
  <c r="G565" i="1"/>
  <c r="H573" i="1"/>
  <c r="G573" i="1"/>
  <c r="H577" i="1"/>
  <c r="G577" i="1"/>
  <c r="H595" i="1"/>
  <c r="G595" i="1"/>
  <c r="H603" i="1"/>
  <c r="G603" i="1"/>
  <c r="H611" i="1"/>
  <c r="G611" i="1"/>
  <c r="H625" i="1"/>
  <c r="G625" i="1"/>
  <c r="H643" i="1"/>
  <c r="G643" i="1"/>
  <c r="H651" i="1"/>
  <c r="G651" i="1"/>
  <c r="H657" i="1"/>
  <c r="G657" i="1"/>
  <c r="H667" i="1"/>
  <c r="G667" i="1"/>
  <c r="H677" i="1"/>
  <c r="G677" i="1"/>
  <c r="H683" i="1"/>
  <c r="G683" i="1"/>
  <c r="H689" i="1"/>
  <c r="G689" i="1"/>
  <c r="H697" i="1"/>
  <c r="G697" i="1"/>
  <c r="H705" i="1"/>
  <c r="G705" i="1"/>
  <c r="G722" i="1"/>
  <c r="H722" i="1"/>
  <c r="G770" i="1"/>
  <c r="H770" i="1"/>
  <c r="G794" i="1"/>
  <c r="H794" i="1"/>
  <c r="G802" i="1"/>
  <c r="H802" i="1"/>
  <c r="G818" i="1"/>
  <c r="H818" i="1"/>
  <c r="H839" i="1"/>
  <c r="G839" i="1"/>
  <c r="H847" i="1"/>
  <c r="G847" i="1"/>
  <c r="H853" i="1"/>
  <c r="G853" i="1"/>
  <c r="H859" i="1"/>
  <c r="G859" i="1"/>
  <c r="H865" i="1"/>
  <c r="G865" i="1"/>
  <c r="H871" i="1"/>
  <c r="G871" i="1"/>
  <c r="H877" i="1"/>
  <c r="G877" i="1"/>
  <c r="H883" i="1"/>
  <c r="G883" i="1"/>
  <c r="H889" i="1"/>
  <c r="G889" i="1"/>
  <c r="H897" i="1"/>
  <c r="G897" i="1"/>
  <c r="H903" i="1"/>
  <c r="G903" i="1"/>
  <c r="H909" i="1"/>
  <c r="G909" i="1"/>
  <c r="H915" i="1"/>
  <c r="G915" i="1"/>
  <c r="H921" i="1"/>
  <c r="G921" i="1"/>
  <c r="H1063" i="1"/>
  <c r="G1063" i="1"/>
  <c r="H129" i="1"/>
  <c r="G129" i="1"/>
  <c r="H131" i="1"/>
  <c r="G131"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944" i="1"/>
  <c r="G944" i="1"/>
  <c r="H947" i="1"/>
  <c r="G947" i="1"/>
  <c r="H976" i="1"/>
  <c r="G976" i="1"/>
  <c r="H979" i="1"/>
  <c r="G979" i="1"/>
  <c r="H1184" i="1"/>
  <c r="G1184" i="1"/>
  <c r="H1187" i="1"/>
  <c r="G1187" i="1"/>
  <c r="H1192" i="1"/>
  <c r="G1192" i="1"/>
  <c r="H1195" i="1"/>
  <c r="G1195" i="1"/>
  <c r="H1200" i="1"/>
  <c r="G1200" i="1"/>
  <c r="H1203" i="1"/>
  <c r="G1203" i="1"/>
  <c r="H1208" i="1"/>
  <c r="G1208" i="1"/>
  <c r="H1211" i="1"/>
  <c r="G1211" i="1"/>
  <c r="G1231" i="1"/>
  <c r="H1231" i="1"/>
  <c r="G1233" i="1"/>
  <c r="H1233" i="1"/>
  <c r="G1247" i="1"/>
  <c r="H1247" i="1"/>
  <c r="G1249" i="1"/>
  <c r="H1249" i="1"/>
  <c r="G1263" i="1"/>
  <c r="H1263" i="1"/>
  <c r="G1269" i="1"/>
  <c r="H1269" i="1"/>
  <c r="G1279" i="1"/>
  <c r="H1279" i="1"/>
  <c r="G1285" i="1"/>
  <c r="H1285" i="1"/>
  <c r="G1295" i="1"/>
  <c r="H1295" i="1"/>
  <c r="H288" i="1"/>
  <c r="G288" i="1"/>
  <c r="H349" i="1"/>
  <c r="G349" i="1"/>
  <c r="H355" i="1"/>
  <c r="G355" i="1"/>
  <c r="H357" i="1"/>
  <c r="G357" i="1"/>
  <c r="H365" i="1"/>
  <c r="G365" i="1"/>
  <c r="H367" i="1"/>
  <c r="G367" i="1"/>
  <c r="H377" i="1"/>
  <c r="G377" i="1"/>
  <c r="H385" i="1"/>
  <c r="G385" i="1"/>
  <c r="H393" i="1"/>
  <c r="G393" i="1"/>
  <c r="H401" i="1"/>
  <c r="G401" i="1"/>
  <c r="H412" i="1"/>
  <c r="G412" i="1"/>
  <c r="H527" i="1"/>
  <c r="G527" i="1"/>
  <c r="H535" i="1"/>
  <c r="G535" i="1"/>
  <c r="H543" i="1"/>
  <c r="G543" i="1"/>
  <c r="H551" i="1"/>
  <c r="G551" i="1"/>
  <c r="H569" i="1"/>
  <c r="G569" i="1"/>
  <c r="H581" i="1"/>
  <c r="G581" i="1"/>
  <c r="H585" i="1"/>
  <c r="G585" i="1"/>
  <c r="H593" i="1"/>
  <c r="G593" i="1"/>
  <c r="H601" i="1"/>
  <c r="G601" i="1"/>
  <c r="H609" i="1"/>
  <c r="G609" i="1"/>
  <c r="H617" i="1"/>
  <c r="G617" i="1"/>
  <c r="H641" i="1"/>
  <c r="G641" i="1"/>
  <c r="H647" i="1"/>
  <c r="G647" i="1"/>
  <c r="H655" i="1"/>
  <c r="G655" i="1"/>
  <c r="H663" i="1"/>
  <c r="G663" i="1"/>
  <c r="H665" i="1"/>
  <c r="G665" i="1"/>
  <c r="H673" i="1"/>
  <c r="G673" i="1"/>
  <c r="H681" i="1"/>
  <c r="G681" i="1"/>
  <c r="H691" i="1"/>
  <c r="G691" i="1"/>
  <c r="H699" i="1"/>
  <c r="G699" i="1"/>
  <c r="G714" i="1"/>
  <c r="H714" i="1"/>
  <c r="G730" i="1"/>
  <c r="H730" i="1"/>
  <c r="G778" i="1"/>
  <c r="H778" i="1"/>
  <c r="G786" i="1"/>
  <c r="H786" i="1"/>
  <c r="G810" i="1"/>
  <c r="H810" i="1"/>
  <c r="H833" i="1"/>
  <c r="G833" i="1"/>
  <c r="H841" i="1"/>
  <c r="G841" i="1"/>
  <c r="H843" i="1"/>
  <c r="G843" i="1"/>
  <c r="H851" i="1"/>
  <c r="G851" i="1"/>
  <c r="H855" i="1"/>
  <c r="G855" i="1"/>
  <c r="H861" i="1"/>
  <c r="G861" i="1"/>
  <c r="H869" i="1"/>
  <c r="G869" i="1"/>
  <c r="H875" i="1"/>
  <c r="G875" i="1"/>
  <c r="H881" i="1"/>
  <c r="G881" i="1"/>
  <c r="H887" i="1"/>
  <c r="G887" i="1"/>
  <c r="H893" i="1"/>
  <c r="G893" i="1"/>
  <c r="H899" i="1"/>
  <c r="G899" i="1"/>
  <c r="H907" i="1"/>
  <c r="G907" i="1"/>
  <c r="H913" i="1"/>
  <c r="G913" i="1"/>
  <c r="H919" i="1"/>
  <c r="G919" i="1"/>
  <c r="H923" i="1"/>
  <c r="G923" i="1"/>
  <c r="H952" i="1"/>
  <c r="G952" i="1"/>
  <c r="H1047" i="1"/>
  <c r="G1047" i="1"/>
  <c r="H1055" i="1"/>
  <c r="G1055" i="1"/>
  <c r="G128" i="1"/>
  <c r="H289" i="1"/>
  <c r="G289" i="1"/>
  <c r="H291" i="1"/>
  <c r="G291"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37" i="1"/>
  <c r="G63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G710" i="1"/>
  <c r="H710" i="1"/>
  <c r="H715" i="1"/>
  <c r="G718" i="1"/>
  <c r="H718" i="1"/>
  <c r="H723" i="1"/>
  <c r="G726" i="1"/>
  <c r="H726" i="1"/>
  <c r="H731" i="1"/>
  <c r="G734" i="1"/>
  <c r="H734" i="1"/>
  <c r="H739" i="1"/>
  <c r="G742" i="1"/>
  <c r="H742" i="1"/>
  <c r="H747" i="1"/>
  <c r="G750" i="1"/>
  <c r="H750" i="1"/>
  <c r="H755" i="1"/>
  <c r="G758" i="1"/>
  <c r="H758" i="1"/>
  <c r="H763" i="1"/>
  <c r="G766" i="1"/>
  <c r="H766" i="1"/>
  <c r="H771" i="1"/>
  <c r="G774" i="1"/>
  <c r="H774" i="1"/>
  <c r="H779" i="1"/>
  <c r="G782" i="1"/>
  <c r="H782" i="1"/>
  <c r="H787" i="1"/>
  <c r="G790" i="1"/>
  <c r="H790" i="1"/>
  <c r="H795" i="1"/>
  <c r="G798" i="1"/>
  <c r="H798" i="1"/>
  <c r="H803" i="1"/>
  <c r="G806" i="1"/>
  <c r="H806" i="1"/>
  <c r="H811" i="1"/>
  <c r="G814" i="1"/>
  <c r="H814" i="1"/>
  <c r="H819" i="1"/>
  <c r="G822" i="1"/>
  <c r="H822" i="1"/>
  <c r="H827" i="1"/>
  <c r="G830" i="1"/>
  <c r="H830" i="1"/>
  <c r="H936" i="1"/>
  <c r="G936" i="1"/>
  <c r="H939" i="1"/>
  <c r="G939" i="1"/>
  <c r="H968" i="1"/>
  <c r="G968" i="1"/>
  <c r="H971" i="1"/>
  <c r="G971" i="1"/>
  <c r="H351" i="1"/>
  <c r="G351" i="1"/>
  <c r="H363" i="1"/>
  <c r="G363" i="1"/>
  <c r="H373" i="1"/>
  <c r="G373" i="1"/>
  <c r="H379" i="1"/>
  <c r="G379" i="1"/>
  <c r="H387" i="1"/>
  <c r="G387" i="1"/>
  <c r="H395" i="1"/>
  <c r="G395" i="1"/>
  <c r="H404" i="1"/>
  <c r="G404" i="1"/>
  <c r="H523" i="1"/>
  <c r="G523" i="1"/>
  <c r="H531" i="1"/>
  <c r="G531" i="1"/>
  <c r="H539" i="1"/>
  <c r="G539" i="1"/>
  <c r="H549" i="1"/>
  <c r="G549" i="1"/>
  <c r="H553" i="1"/>
  <c r="G553" i="1"/>
  <c r="H559" i="1"/>
  <c r="G559" i="1"/>
  <c r="H567" i="1"/>
  <c r="G567" i="1"/>
  <c r="H575" i="1"/>
  <c r="G575" i="1"/>
  <c r="H583" i="1"/>
  <c r="G583" i="1"/>
  <c r="H591" i="1"/>
  <c r="G591" i="1"/>
  <c r="H597" i="1"/>
  <c r="G597" i="1"/>
  <c r="H607" i="1"/>
  <c r="G607" i="1"/>
  <c r="H615" i="1"/>
  <c r="G615" i="1"/>
  <c r="H623" i="1"/>
  <c r="G623" i="1"/>
  <c r="H632" i="1"/>
  <c r="G632" i="1"/>
  <c r="H645" i="1"/>
  <c r="G645" i="1"/>
  <c r="H653" i="1"/>
  <c r="G653" i="1"/>
  <c r="H661" i="1"/>
  <c r="G661" i="1"/>
  <c r="H669" i="1"/>
  <c r="G669" i="1"/>
  <c r="H675" i="1"/>
  <c r="G675" i="1"/>
  <c r="H685" i="1"/>
  <c r="G685" i="1"/>
  <c r="H693" i="1"/>
  <c r="G693" i="1"/>
  <c r="H701" i="1"/>
  <c r="G701" i="1"/>
  <c r="H709" i="1"/>
  <c r="G709" i="1"/>
  <c r="G754" i="1"/>
  <c r="H754" i="1"/>
  <c r="H837" i="1"/>
  <c r="G837" i="1"/>
  <c r="H130" i="1"/>
  <c r="G130" i="1"/>
  <c r="H132" i="1"/>
  <c r="G132" i="1"/>
  <c r="H134" i="1"/>
  <c r="G134" i="1"/>
  <c r="H136" i="1"/>
  <c r="G136" i="1"/>
  <c r="H138" i="1"/>
  <c r="G138" i="1"/>
  <c r="H140" i="1"/>
  <c r="G140" i="1"/>
  <c r="H142" i="1"/>
  <c r="G142" i="1"/>
  <c r="H144" i="1"/>
  <c r="G144" i="1"/>
  <c r="H146" i="1"/>
  <c r="G146" i="1"/>
  <c r="H148" i="1"/>
  <c r="G148"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928" i="1"/>
  <c r="G928" i="1"/>
  <c r="H931" i="1"/>
  <c r="G931" i="1"/>
  <c r="H960" i="1"/>
  <c r="G960" i="1"/>
  <c r="H963" i="1"/>
  <c r="G963" i="1"/>
  <c r="H988" i="1"/>
  <c r="G988" i="1"/>
  <c r="H992" i="1"/>
  <c r="G992" i="1"/>
  <c r="H995" i="1"/>
  <c r="G995" i="1"/>
  <c r="H1000" i="1"/>
  <c r="G1000" i="1"/>
  <c r="H1003" i="1"/>
  <c r="G1003" i="1"/>
  <c r="H1008" i="1"/>
  <c r="G1008" i="1"/>
  <c r="H1011" i="1"/>
  <c r="G1011" i="1"/>
  <c r="H1016" i="1"/>
  <c r="G1016" i="1"/>
  <c r="H1019" i="1"/>
  <c r="G1019" i="1"/>
  <c r="H1024" i="1"/>
  <c r="G1024" i="1"/>
  <c r="H1027" i="1"/>
  <c r="G1027" i="1"/>
  <c r="H1032" i="1"/>
  <c r="G1032" i="1"/>
  <c r="H1035" i="1"/>
  <c r="G1035" i="1"/>
  <c r="H1040" i="1"/>
  <c r="G1040" i="1"/>
  <c r="H1043" i="1"/>
  <c r="G1043" i="1"/>
  <c r="H1067" i="1"/>
  <c r="G1067" i="1"/>
  <c r="H1070" i="1"/>
  <c r="G1070" i="1"/>
  <c r="H1075" i="1"/>
  <c r="G1075" i="1"/>
  <c r="H1078" i="1"/>
  <c r="G1078" i="1"/>
  <c r="H1083" i="1"/>
  <c r="G1083" i="1"/>
  <c r="H1086" i="1"/>
  <c r="G1086" i="1"/>
  <c r="H1091" i="1"/>
  <c r="G1091" i="1"/>
  <c r="H1094" i="1"/>
  <c r="G1094" i="1"/>
  <c r="H1099" i="1"/>
  <c r="G1099" i="1"/>
  <c r="H1102" i="1"/>
  <c r="G1102" i="1"/>
  <c r="H1107" i="1"/>
  <c r="G1107" i="1"/>
  <c r="H1110" i="1"/>
  <c r="G1110" i="1"/>
  <c r="H1115" i="1"/>
  <c r="G1115" i="1"/>
  <c r="H1118" i="1"/>
  <c r="G1118" i="1"/>
  <c r="H1123" i="1"/>
  <c r="G1123" i="1"/>
  <c r="H1126" i="1"/>
  <c r="G1126" i="1"/>
  <c r="H1131" i="1"/>
  <c r="G1131" i="1"/>
  <c r="H1134" i="1"/>
  <c r="G1134" i="1"/>
  <c r="H1139" i="1"/>
  <c r="G1139" i="1"/>
  <c r="H1142" i="1"/>
  <c r="G1142" i="1"/>
  <c r="H1147" i="1"/>
  <c r="G1147" i="1"/>
  <c r="H1150" i="1"/>
  <c r="G1150" i="1"/>
  <c r="H1156" i="1"/>
  <c r="G1156" i="1"/>
  <c r="H1161" i="1"/>
  <c r="G1161" i="1"/>
  <c r="H1164" i="1"/>
  <c r="G1164" i="1"/>
  <c r="H1169" i="1"/>
  <c r="G1169" i="1"/>
  <c r="H1172" i="1"/>
  <c r="G1172" i="1"/>
  <c r="H1177" i="1"/>
  <c r="G1177" i="1"/>
  <c r="H1180" i="1"/>
  <c r="G1180" i="1"/>
  <c r="G1215" i="1"/>
  <c r="H1215" i="1"/>
  <c r="G1305" i="1"/>
  <c r="H1305" i="1"/>
  <c r="G1307" i="1"/>
  <c r="H1307" i="1"/>
  <c r="G1321" i="1"/>
  <c r="H1321" i="1"/>
  <c r="G1323" i="1"/>
  <c r="H1323" i="1"/>
  <c r="G1337" i="1"/>
  <c r="H1337" i="1"/>
  <c r="G1339" i="1"/>
  <c r="H1339"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7" i="1"/>
  <c r="G927" i="1"/>
  <c r="H932" i="1"/>
  <c r="G932" i="1"/>
  <c r="H935" i="1"/>
  <c r="G935" i="1"/>
  <c r="H940" i="1"/>
  <c r="G940" i="1"/>
  <c r="H943" i="1"/>
  <c r="G943" i="1"/>
  <c r="H948" i="1"/>
  <c r="G948" i="1"/>
  <c r="H951" i="1"/>
  <c r="G951" i="1"/>
  <c r="H956" i="1"/>
  <c r="G956" i="1"/>
  <c r="H959" i="1"/>
  <c r="G959" i="1"/>
  <c r="H964" i="1"/>
  <c r="G964" i="1"/>
  <c r="H967" i="1"/>
  <c r="G967" i="1"/>
  <c r="H972" i="1"/>
  <c r="G972" i="1"/>
  <c r="H975" i="1"/>
  <c r="G975" i="1"/>
  <c r="H980" i="1"/>
  <c r="G980" i="1"/>
  <c r="H983" i="1"/>
  <c r="G983" i="1"/>
  <c r="H1051" i="1"/>
  <c r="G1051" i="1"/>
  <c r="H1054" i="1"/>
  <c r="G1054" i="1"/>
  <c r="H1059" i="1"/>
  <c r="G1059" i="1"/>
  <c r="H1062" i="1"/>
  <c r="G1062" i="1"/>
  <c r="H1188" i="1"/>
  <c r="G1188" i="1"/>
  <c r="H1191" i="1"/>
  <c r="G1191" i="1"/>
  <c r="H1196" i="1"/>
  <c r="G1196" i="1"/>
  <c r="H1199" i="1"/>
  <c r="G1199" i="1"/>
  <c r="H1204" i="1"/>
  <c r="G1204" i="1"/>
  <c r="H1207" i="1"/>
  <c r="G1207" i="1"/>
  <c r="H1212" i="1"/>
  <c r="G1212" i="1"/>
  <c r="G1223" i="1"/>
  <c r="H1223" i="1"/>
  <c r="G1225" i="1"/>
  <c r="H1225" i="1"/>
  <c r="G1239" i="1"/>
  <c r="H1239" i="1"/>
  <c r="G1241" i="1"/>
  <c r="H1241" i="1"/>
  <c r="G1255" i="1"/>
  <c r="H1255" i="1"/>
  <c r="G1257" i="1"/>
  <c r="H1257" i="1"/>
  <c r="G1273" i="1"/>
  <c r="H1273" i="1"/>
  <c r="G1275" i="1"/>
  <c r="H1275" i="1"/>
  <c r="G1289" i="1"/>
  <c r="H1289" i="1"/>
  <c r="G1291" i="1"/>
  <c r="H1291"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H987" i="1"/>
  <c r="G987" i="1"/>
  <c r="H991" i="1"/>
  <c r="G991" i="1"/>
  <c r="H996" i="1"/>
  <c r="G996" i="1"/>
  <c r="H999" i="1"/>
  <c r="G999" i="1"/>
  <c r="H1004" i="1"/>
  <c r="G1004" i="1"/>
  <c r="H1007" i="1"/>
  <c r="G1007" i="1"/>
  <c r="H1012" i="1"/>
  <c r="G1012" i="1"/>
  <c r="H1015" i="1"/>
  <c r="G1015" i="1"/>
  <c r="H1020" i="1"/>
  <c r="G1020" i="1"/>
  <c r="H1023" i="1"/>
  <c r="G1023" i="1"/>
  <c r="H1028" i="1"/>
  <c r="G1028" i="1"/>
  <c r="H1031" i="1"/>
  <c r="G1031" i="1"/>
  <c r="H1036" i="1"/>
  <c r="G1036" i="1"/>
  <c r="H1039" i="1"/>
  <c r="G1039" i="1"/>
  <c r="H1044" i="1"/>
  <c r="G1044" i="1"/>
  <c r="H1066" i="1"/>
  <c r="G1066" i="1"/>
  <c r="H1071" i="1"/>
  <c r="G1071" i="1"/>
  <c r="H1074" i="1"/>
  <c r="G1074" i="1"/>
  <c r="H1079" i="1"/>
  <c r="G1079" i="1"/>
  <c r="H1082" i="1"/>
  <c r="G1082" i="1"/>
  <c r="H1087" i="1"/>
  <c r="G1087" i="1"/>
  <c r="H1090" i="1"/>
  <c r="G1090" i="1"/>
  <c r="H1095" i="1"/>
  <c r="G1095" i="1"/>
  <c r="H1098" i="1"/>
  <c r="G1098" i="1"/>
  <c r="H1103" i="1"/>
  <c r="G1103" i="1"/>
  <c r="H1106" i="1"/>
  <c r="G1106" i="1"/>
  <c r="H1111" i="1"/>
  <c r="G1111" i="1"/>
  <c r="H1114" i="1"/>
  <c r="G1114" i="1"/>
  <c r="H1119" i="1"/>
  <c r="G1119" i="1"/>
  <c r="H1122" i="1"/>
  <c r="G1122" i="1"/>
  <c r="H1127" i="1"/>
  <c r="G1127" i="1"/>
  <c r="H1130" i="1"/>
  <c r="G1130" i="1"/>
  <c r="H1135" i="1"/>
  <c r="G1135" i="1"/>
  <c r="H1138" i="1"/>
  <c r="G1138" i="1"/>
  <c r="H1143" i="1"/>
  <c r="G1143" i="1"/>
  <c r="H1146" i="1"/>
  <c r="G1146" i="1"/>
  <c r="H1151" i="1"/>
  <c r="G1151" i="1"/>
  <c r="H1157" i="1"/>
  <c r="G1157" i="1"/>
  <c r="H1160" i="1"/>
  <c r="G1160" i="1"/>
  <c r="H1165" i="1"/>
  <c r="G1165" i="1"/>
  <c r="H1168" i="1"/>
  <c r="G1168" i="1"/>
  <c r="H1173" i="1"/>
  <c r="G1173" i="1"/>
  <c r="H1176" i="1"/>
  <c r="G1176" i="1"/>
  <c r="H1181" i="1"/>
  <c r="G1181" i="1"/>
  <c r="G1221" i="1"/>
  <c r="H1221" i="1"/>
  <c r="G1301" i="1"/>
  <c r="H1301" i="1"/>
  <c r="G1311" i="1"/>
  <c r="H1311" i="1"/>
  <c r="G1317" i="1"/>
  <c r="H1317" i="1"/>
  <c r="G1327" i="1"/>
  <c r="H1327" i="1"/>
  <c r="G1333" i="1"/>
  <c r="H1333" i="1"/>
  <c r="G1343" i="1"/>
  <c r="H1343" i="1"/>
  <c r="H1349" i="1"/>
  <c r="G1349"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450" i="1"/>
  <c r="G1450" i="1"/>
  <c r="J1450"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350" i="1"/>
  <c r="G1350" i="1"/>
  <c r="H1352" i="1"/>
  <c r="G1352" i="1"/>
  <c r="H1354" i="1"/>
  <c r="G1354" i="1"/>
  <c r="H1356" i="1"/>
  <c r="G1356" i="1"/>
  <c r="H1358" i="1"/>
  <c r="G1358" i="1"/>
  <c r="H1360" i="1"/>
  <c r="G1360" i="1"/>
  <c r="H1362" i="1"/>
  <c r="G1362" i="1"/>
  <c r="H1364" i="1"/>
  <c r="G1364" i="1"/>
  <c r="H1366" i="1"/>
  <c r="G1366" i="1"/>
  <c r="G1218" i="1"/>
  <c r="G1226" i="1"/>
  <c r="G1230" i="1"/>
  <c r="G1234" i="1"/>
  <c r="G1238" i="1"/>
  <c r="G1242" i="1"/>
  <c r="G1246" i="1"/>
  <c r="G1250" i="1"/>
  <c r="G1254" i="1"/>
  <c r="G1258" i="1"/>
  <c r="G1262" i="1"/>
  <c r="I1444" i="1"/>
  <c r="H1446" i="1"/>
  <c r="G1446" i="1"/>
  <c r="J1446"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H1266" i="1"/>
  <c r="H1270" i="1"/>
  <c r="H1274" i="1"/>
  <c r="H1278" i="1"/>
  <c r="H1282" i="1"/>
  <c r="H1286" i="1"/>
  <c r="H1290" i="1"/>
  <c r="H1294" i="1"/>
  <c r="H1298" i="1"/>
  <c r="H1302" i="1"/>
  <c r="H1306" i="1"/>
  <c r="H1310" i="1"/>
  <c r="H1314" i="1"/>
  <c r="H1318" i="1"/>
  <c r="H1322" i="1"/>
  <c r="H1326" i="1"/>
  <c r="H1330" i="1"/>
  <c r="H1334" i="1"/>
  <c r="H1338" i="1"/>
  <c r="H1342" i="1"/>
  <c r="H1346" i="1"/>
  <c r="H1458" i="1"/>
  <c r="G1458" i="1"/>
  <c r="I1458" i="1" s="1"/>
  <c r="J1458" i="1"/>
  <c r="H1485" i="1"/>
  <c r="G1485" i="1"/>
  <c r="H1493" i="1"/>
  <c r="G1493" i="1"/>
  <c r="G142" i="9"/>
  <c r="E142" i="9" s="1"/>
  <c r="B142" i="9" s="1"/>
  <c r="F603" i="4"/>
  <c r="D593" i="4"/>
  <c r="F122" i="6"/>
  <c r="C1416" i="1"/>
  <c r="D114" i="6"/>
  <c r="D43" i="8"/>
  <c r="C1524" i="1"/>
  <c r="J1465" i="1"/>
  <c r="H1465" i="1"/>
  <c r="G1465" i="1"/>
  <c r="I1465" i="1" s="1"/>
  <c r="H1469" i="1"/>
  <c r="G1469" i="1"/>
  <c r="J1471" i="1"/>
  <c r="H1471" i="1"/>
  <c r="G1471" i="1"/>
  <c r="I1471" i="1" s="1"/>
  <c r="H1475" i="1"/>
  <c r="G1475" i="1"/>
  <c r="H1351" i="1"/>
  <c r="G1351" i="1"/>
  <c r="H1353" i="1"/>
  <c r="G1353" i="1"/>
  <c r="H1355" i="1"/>
  <c r="G1355" i="1"/>
  <c r="H1357" i="1"/>
  <c r="G1357" i="1"/>
  <c r="H1359" i="1"/>
  <c r="G1359" i="1"/>
  <c r="H1361" i="1"/>
  <c r="G1361" i="1"/>
  <c r="H1363" i="1"/>
  <c r="G1363" i="1"/>
  <c r="H1365" i="1"/>
  <c r="G1365" i="1"/>
  <c r="H1367" i="1"/>
  <c r="G1367" i="1"/>
  <c r="H1448" i="1"/>
  <c r="G1448" i="1"/>
  <c r="I1448" i="1" s="1"/>
  <c r="J1448" i="1"/>
  <c r="H1452" i="1"/>
  <c r="G1452" i="1"/>
  <c r="J1452" i="1"/>
  <c r="H1456" i="1"/>
  <c r="G1456" i="1"/>
  <c r="J1456" i="1"/>
  <c r="H1460" i="1"/>
  <c r="G1460" i="1"/>
  <c r="I1460" i="1" s="1"/>
  <c r="J1460" i="1"/>
  <c r="I1462" i="1"/>
  <c r="I1473" i="1"/>
  <c r="H1482" i="1"/>
  <c r="G1482" i="1"/>
  <c r="H1490" i="1"/>
  <c r="G1490" i="1"/>
  <c r="H1498" i="1"/>
  <c r="G1498" i="1"/>
  <c r="F164" i="4"/>
  <c r="D163" i="4"/>
  <c r="F300" i="4"/>
  <c r="D299" i="4"/>
  <c r="E420" i="4"/>
  <c r="F250" i="5"/>
  <c r="D245" i="5"/>
  <c r="H1384" i="1"/>
  <c r="H1386" i="1"/>
  <c r="H1388" i="1"/>
  <c r="H1390" i="1"/>
  <c r="H1392" i="1"/>
  <c r="H1394" i="1"/>
  <c r="H1396" i="1"/>
  <c r="H1398" i="1"/>
  <c r="H1400" i="1"/>
  <c r="H1402" i="1"/>
  <c r="H1404" i="1"/>
  <c r="H1406" i="1"/>
  <c r="H1417" i="1"/>
  <c r="H1419" i="1"/>
  <c r="H1421" i="1"/>
  <c r="H1438" i="1"/>
  <c r="H1443" i="1"/>
  <c r="I1449" i="1"/>
  <c r="I1457" i="1"/>
  <c r="H1463" i="1"/>
  <c r="G1463" i="1"/>
  <c r="I1463" i="1" s="1"/>
  <c r="J1463" i="1"/>
  <c r="G1468" i="1"/>
  <c r="H1470" i="1"/>
  <c r="G1470" i="1"/>
  <c r="G1474" i="1"/>
  <c r="I1474" i="1" s="1"/>
  <c r="J1476" i="1"/>
  <c r="H1476" i="1"/>
  <c r="G1476" i="1"/>
  <c r="I1476" i="1" s="1"/>
  <c r="G1480" i="1"/>
  <c r="H1480" i="1"/>
  <c r="G1488" i="1"/>
  <c r="H1488" i="1"/>
  <c r="G1496" i="1"/>
  <c r="H1496" i="1"/>
  <c r="F8" i="4"/>
  <c r="D7" i="4"/>
  <c r="E151" i="4"/>
  <c r="F219" i="4"/>
  <c r="D215" i="4"/>
  <c r="E350" i="4"/>
  <c r="F29" i="5"/>
  <c r="D12" i="5"/>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7" i="1"/>
  <c r="G1418" i="1"/>
  <c r="G1419" i="1"/>
  <c r="G1420" i="1"/>
  <c r="G1421" i="1"/>
  <c r="G1422" i="1"/>
  <c r="G1424" i="1"/>
  <c r="G1425" i="1"/>
  <c r="G1426" i="1"/>
  <c r="G1427" i="1"/>
  <c r="G1428" i="1"/>
  <c r="G1429" i="1"/>
  <c r="G1430" i="1"/>
  <c r="G1431" i="1"/>
  <c r="G1432" i="1"/>
  <c r="G1433" i="1"/>
  <c r="G1434" i="1"/>
  <c r="G1437" i="1"/>
  <c r="G1438" i="1"/>
  <c r="G1439" i="1"/>
  <c r="I1439" i="1" s="1"/>
  <c r="G1441" i="1"/>
  <c r="I1441" i="1" s="1"/>
  <c r="G1443" i="1"/>
  <c r="I1443" i="1" s="1"/>
  <c r="G1445" i="1"/>
  <c r="H1466" i="1"/>
  <c r="I1466" i="1" s="1"/>
  <c r="J1466" i="1"/>
  <c r="H1467" i="1"/>
  <c r="I1467" i="1" s="1"/>
  <c r="H1472" i="1"/>
  <c r="I1472" i="1" s="1"/>
  <c r="J1472" i="1"/>
  <c r="H1473" i="1"/>
  <c r="H1477" i="1"/>
  <c r="I1477" i="1" s="1"/>
  <c r="J1477" i="1"/>
  <c r="H1478" i="1"/>
  <c r="I1478" i="1" s="1"/>
  <c r="E7" i="4"/>
  <c r="D82" i="4"/>
  <c r="F140" i="4"/>
  <c r="D139" i="4"/>
  <c r="E298" i="4"/>
  <c r="F529" i="4"/>
  <c r="F69" i="5"/>
  <c r="F207" i="5"/>
  <c r="D206" i="5"/>
  <c r="H1445" i="1"/>
  <c r="H1500" i="1"/>
  <c r="G1505" i="1"/>
  <c r="H1508" i="1"/>
  <c r="G1513" i="1"/>
  <c r="H1516" i="1"/>
  <c r="G1521" i="1"/>
  <c r="G1529" i="1"/>
  <c r="H1532" i="1"/>
  <c r="G1537" i="1"/>
  <c r="H20" i="9"/>
  <c r="G20" i="9"/>
  <c r="F152" i="4"/>
  <c r="D196" i="4"/>
  <c r="D363" i="4"/>
  <c r="D484" i="4"/>
  <c r="E206" i="5"/>
  <c r="I24" i="3"/>
  <c r="E141" i="6"/>
  <c r="E5" i="7"/>
  <c r="I30" i="3"/>
  <c r="D42" i="8"/>
  <c r="G294" i="9" s="1"/>
  <c r="E294" i="9" s="1"/>
  <c r="H1468" i="1"/>
  <c r="J1468" i="1"/>
  <c r="H1474" i="1"/>
  <c r="J1474" i="1"/>
  <c r="H1479" i="1"/>
  <c r="I1479" i="1" s="1"/>
  <c r="J1479" i="1"/>
  <c r="D311" i="4"/>
  <c r="F352" i="4"/>
  <c r="D351" i="4"/>
  <c r="E528" i="4"/>
  <c r="F581" i="4"/>
  <c r="D580" i="4"/>
  <c r="D528" i="4" s="1"/>
  <c r="E68" i="5"/>
  <c r="G286" i="9"/>
  <c r="E286" i="9" s="1"/>
  <c r="B286" i="9" s="1"/>
  <c r="D87" i="5"/>
  <c r="G289" i="9"/>
  <c r="E289" i="9" s="1"/>
  <c r="B289" i="9" s="1"/>
  <c r="F259" i="5"/>
  <c r="D89" i="6"/>
  <c r="D129" i="6"/>
  <c r="D344" i="4"/>
  <c r="D396" i="4"/>
  <c r="D421" i="4"/>
  <c r="D515" i="4"/>
  <c r="D567" i="4"/>
  <c r="D625" i="4"/>
  <c r="G287" i="9"/>
  <c r="E287" i="9" s="1"/>
  <c r="B287" i="9" s="1"/>
  <c r="F149" i="5"/>
  <c r="F177" i="5"/>
  <c r="F190" i="5"/>
  <c r="D5" i="6"/>
  <c r="F417" i="4"/>
  <c r="E12" i="5"/>
  <c r="F88" i="5"/>
  <c r="E291" i="9"/>
  <c r="B291" i="9" s="1"/>
  <c r="G297" i="9"/>
  <c r="E297" i="9" s="1"/>
  <c r="B74"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61" i="9"/>
  <c r="E161" i="9" s="1"/>
  <c r="B161" i="9" s="1"/>
  <c r="G162" i="9"/>
  <c r="E162" i="9" s="1"/>
  <c r="B162" i="9" s="1"/>
  <c r="H164" i="9"/>
  <c r="G163" i="9"/>
  <c r="E163" i="9" s="1"/>
  <c r="B163" i="9" s="1"/>
  <c r="G165" i="9"/>
  <c r="G164" i="9"/>
  <c r="G160" i="9"/>
  <c r="E160" i="9" s="1"/>
  <c r="B160" i="9" s="1"/>
  <c r="I10" i="9"/>
  <c r="B77" i="9"/>
  <c r="B218" i="9"/>
  <c r="B219" i="9"/>
  <c r="B222" i="9"/>
  <c r="F232" i="9"/>
  <c r="B232" i="9" s="1"/>
  <c r="F228" i="9"/>
  <c r="B228" i="9" s="1"/>
  <c r="B234" i="9"/>
  <c r="F244" i="9"/>
  <c r="B244" i="9" s="1"/>
  <c r="B250" i="9"/>
  <c r="F260" i="9"/>
  <c r="B260" i="9" s="1"/>
  <c r="B266" i="9"/>
  <c r="F216" i="9"/>
  <c r="B216" i="9" s="1"/>
  <c r="F220" i="9"/>
  <c r="B220" i="9" s="1"/>
  <c r="F224" i="9"/>
  <c r="B224" i="9" s="1"/>
  <c r="F268" i="9"/>
  <c r="B268" i="9" s="1"/>
  <c r="H1501" i="1" l="1"/>
  <c r="G1501" i="1"/>
  <c r="G1483" i="1"/>
  <c r="H1483" i="1"/>
  <c r="F644" i="4"/>
  <c r="C638" i="1"/>
  <c r="E20" i="9"/>
  <c r="B20" i="9" s="1"/>
  <c r="C46" i="1"/>
  <c r="F50" i="4"/>
  <c r="H64" i="1"/>
  <c r="B294" i="9"/>
  <c r="F528" i="4"/>
  <c r="C522" i="1"/>
  <c r="I28" i="3"/>
  <c r="D1435" i="1"/>
  <c r="F363" i="4"/>
  <c r="C358" i="1"/>
  <c r="G292" i="9"/>
  <c r="F206" i="5"/>
  <c r="C1183" i="1"/>
  <c r="E408" i="4"/>
  <c r="D403" i="1" s="1"/>
  <c r="D345" i="1"/>
  <c r="F163" i="4"/>
  <c r="C159" i="1"/>
  <c r="F625" i="4"/>
  <c r="C619" i="1"/>
  <c r="F396" i="4"/>
  <c r="C391" i="1"/>
  <c r="F87" i="5"/>
  <c r="C1065" i="1"/>
  <c r="F196" i="4"/>
  <c r="C192" i="1"/>
  <c r="F82" i="4"/>
  <c r="C78" i="1"/>
  <c r="F215" i="4"/>
  <c r="C211" i="1"/>
  <c r="E635" i="4"/>
  <c r="D629" i="1" s="1"/>
  <c r="D414" i="1"/>
  <c r="H1416" i="1"/>
  <c r="G1416" i="1"/>
  <c r="F5" i="6"/>
  <c r="H24" i="3"/>
  <c r="D141" i="6"/>
  <c r="C1299" i="1"/>
  <c r="D420" i="4"/>
  <c r="D636" i="4" s="1"/>
  <c r="F421" i="4"/>
  <c r="C415" i="1"/>
  <c r="F129" i="6"/>
  <c r="C1423" i="1"/>
  <c r="F580" i="4"/>
  <c r="C574" i="1"/>
  <c r="K1432" i="9"/>
  <c r="G295" i="9"/>
  <c r="E295" i="9" s="1"/>
  <c r="B295" i="9" s="1"/>
  <c r="I34" i="3"/>
  <c r="C1517" i="1"/>
  <c r="D6" i="4"/>
  <c r="F7" i="4"/>
  <c r="C3" i="1"/>
  <c r="F114" i="6"/>
  <c r="H27" i="3"/>
  <c r="C1408" i="1"/>
  <c r="E164" i="9"/>
  <c r="B164" i="9" s="1"/>
  <c r="C1383" i="1"/>
  <c r="F89" i="6"/>
  <c r="F311" i="4"/>
  <c r="C306" i="1"/>
  <c r="E165" i="9"/>
  <c r="B165" i="9" s="1"/>
  <c r="B191" i="9"/>
  <c r="F212" i="9"/>
  <c r="E7" i="5"/>
  <c r="D990" i="1"/>
  <c r="F567" i="4"/>
  <c r="C561" i="1"/>
  <c r="F344" i="4"/>
  <c r="C339" i="1"/>
  <c r="E636" i="4"/>
  <c r="D630" i="1" s="1"/>
  <c r="D522" i="1"/>
  <c r="H292" i="9"/>
  <c r="E176" i="5"/>
  <c r="D1183" i="1"/>
  <c r="D151" i="4"/>
  <c r="D68" i="5"/>
  <c r="E407" i="4"/>
  <c r="D402" i="1" s="1"/>
  <c r="D293" i="1"/>
  <c r="E6" i="4"/>
  <c r="D3" i="1"/>
  <c r="F12" i="5"/>
  <c r="D7" i="5"/>
  <c r="C990" i="1"/>
  <c r="F299" i="4"/>
  <c r="D298" i="4"/>
  <c r="C294" i="1"/>
  <c r="I1452" i="1"/>
  <c r="G1524" i="1"/>
  <c r="H1524" i="1"/>
  <c r="I1450" i="1"/>
  <c r="B297" i="9"/>
  <c r="E296" i="9"/>
  <c r="I10" i="3" s="1"/>
  <c r="F515" i="4"/>
  <c r="C509" i="1"/>
  <c r="D176" i="5"/>
  <c r="I21" i="3"/>
  <c r="D1046" i="1"/>
  <c r="F351" i="4"/>
  <c r="D350" i="4"/>
  <c r="C346" i="1"/>
  <c r="I29" i="3"/>
  <c r="D1436" i="1"/>
  <c r="F484" i="4"/>
  <c r="C478" i="1"/>
  <c r="F139" i="4"/>
  <c r="C135" i="1"/>
  <c r="I17" i="3"/>
  <c r="E289" i="4"/>
  <c r="D147" i="1"/>
  <c r="I1468" i="1"/>
  <c r="F245" i="5"/>
  <c r="D237" i="5"/>
  <c r="C1222" i="1"/>
  <c r="I1456" i="1"/>
  <c r="I35" i="3"/>
  <c r="C1518" i="1"/>
  <c r="F593" i="4"/>
  <c r="C587" i="1"/>
  <c r="I1446" i="1"/>
  <c r="H638" i="1" l="1"/>
  <c r="G638" i="1"/>
  <c r="G46" i="1"/>
  <c r="H46" i="1"/>
  <c r="F636" i="4"/>
  <c r="C630" i="1"/>
  <c r="H306" i="1"/>
  <c r="G306" i="1"/>
  <c r="H587" i="1"/>
  <c r="G587" i="1"/>
  <c r="H135" i="1"/>
  <c r="G135" i="1"/>
  <c r="H1436" i="1"/>
  <c r="G1436" i="1"/>
  <c r="H509" i="1"/>
  <c r="G509" i="1"/>
  <c r="E412" i="4"/>
  <c r="I16" i="3"/>
  <c r="E290" i="4"/>
  <c r="D286" i="1" s="1"/>
  <c r="D2" i="1"/>
  <c r="H561" i="1"/>
  <c r="G561" i="1"/>
  <c r="H1408" i="1"/>
  <c r="G1408" i="1"/>
  <c r="H1517" i="1"/>
  <c r="G1517" i="1"/>
  <c r="H11" i="3"/>
  <c r="H574" i="1"/>
  <c r="G574" i="1"/>
  <c r="H415" i="1"/>
  <c r="G415" i="1"/>
  <c r="H192" i="1"/>
  <c r="G192" i="1"/>
  <c r="H391" i="1"/>
  <c r="G391" i="1"/>
  <c r="H159" i="1"/>
  <c r="G159" i="1"/>
  <c r="G1222" i="1"/>
  <c r="H1222" i="1"/>
  <c r="H294" i="1"/>
  <c r="G294" i="1"/>
  <c r="F7" i="5"/>
  <c r="D6" i="5"/>
  <c r="H20" i="3"/>
  <c r="C985" i="1"/>
  <c r="D412" i="4"/>
  <c r="F6" i="4"/>
  <c r="H16" i="3"/>
  <c r="C2" i="1"/>
  <c r="F350" i="4"/>
  <c r="D408" i="4"/>
  <c r="C345" i="1"/>
  <c r="H22" i="3"/>
  <c r="F176" i="5"/>
  <c r="D175" i="5"/>
  <c r="C1153" i="1"/>
  <c r="F68" i="5"/>
  <c r="H21" i="3"/>
  <c r="C1046" i="1"/>
  <c r="E6" i="5"/>
  <c r="I20" i="3"/>
  <c r="D985" i="1"/>
  <c r="H990" i="1"/>
  <c r="G990" i="1"/>
  <c r="D289" i="4"/>
  <c r="D290" i="4" s="1"/>
  <c r="F151" i="4"/>
  <c r="H17" i="3"/>
  <c r="C147" i="1"/>
  <c r="B212" i="9"/>
  <c r="F141" i="6"/>
  <c r="H28" i="3"/>
  <c r="C1435" i="1"/>
  <c r="H211" i="1"/>
  <c r="G211" i="1"/>
  <c r="H1183" i="1"/>
  <c r="G1183" i="1"/>
  <c r="H1518" i="1"/>
  <c r="G1518" i="1"/>
  <c r="F237" i="5"/>
  <c r="H23" i="3"/>
  <c r="C1214" i="1"/>
  <c r="E291" i="4"/>
  <c r="D287" i="1" s="1"/>
  <c r="E413" i="4"/>
  <c r="D285" i="1"/>
  <c r="H478" i="1"/>
  <c r="G478" i="1"/>
  <c r="H346" i="1"/>
  <c r="G346" i="1"/>
  <c r="D407" i="4"/>
  <c r="F298" i="4"/>
  <c r="C293" i="1"/>
  <c r="I22" i="3"/>
  <c r="E175" i="5"/>
  <c r="D1152" i="1" s="1"/>
  <c r="D1153" i="1"/>
  <c r="H339" i="1"/>
  <c r="G339" i="1"/>
  <c r="H1383" i="1"/>
  <c r="G1383" i="1"/>
  <c r="H1423" i="1"/>
  <c r="G1423" i="1"/>
  <c r="F420" i="4"/>
  <c r="D635" i="4"/>
  <c r="C414" i="1"/>
  <c r="H78" i="1"/>
  <c r="G78" i="1"/>
  <c r="H1065" i="1"/>
  <c r="G1065" i="1"/>
  <c r="H619" i="1"/>
  <c r="G619" i="1"/>
  <c r="E292" i="9"/>
  <c r="B292" i="9" s="1"/>
  <c r="H3" i="1"/>
  <c r="G3" i="1"/>
  <c r="E19" i="9"/>
  <c r="H9" i="3"/>
  <c r="G1299" i="1"/>
  <c r="H1299" i="1"/>
  <c r="G299" i="9"/>
  <c r="E299" i="9" s="1"/>
  <c r="H358" i="1"/>
  <c r="G358" i="1"/>
  <c r="H522" i="1"/>
  <c r="G522" i="1"/>
  <c r="E293" i="9"/>
  <c r="F290" i="4" l="1"/>
  <c r="C286" i="1"/>
  <c r="F408" i="4"/>
  <c r="C403" i="1"/>
  <c r="D639" i="4"/>
  <c r="F412" i="4"/>
  <c r="C407" i="1"/>
  <c r="G282" i="9"/>
  <c r="E282" i="9" s="1"/>
  <c r="B282" i="9" s="1"/>
  <c r="G276" i="9"/>
  <c r="F6" i="5"/>
  <c r="C984" i="1"/>
  <c r="N3" i="9"/>
  <c r="I11" i="3"/>
  <c r="K3" i="9"/>
  <c r="I9" i="3"/>
  <c r="F635" i="4"/>
  <c r="C629" i="1"/>
  <c r="H1046" i="1"/>
  <c r="G1046" i="1"/>
  <c r="E298" i="9"/>
  <c r="B299" i="9"/>
  <c r="F407" i="4"/>
  <c r="C402" i="1"/>
  <c r="H1214" i="1"/>
  <c r="G1214" i="1"/>
  <c r="G2" i="1"/>
  <c r="H2" i="1"/>
  <c r="H630" i="1"/>
  <c r="G630" i="1"/>
  <c r="F175" i="5"/>
  <c r="C1152" i="1"/>
  <c r="H1435" i="1"/>
  <c r="G1435" i="1"/>
  <c r="D291" i="4"/>
  <c r="F289" i="4"/>
  <c r="D413" i="4"/>
  <c r="C285" i="1"/>
  <c r="H414" i="1"/>
  <c r="G414" i="1"/>
  <c r="H293" i="1"/>
  <c r="G293" i="1"/>
  <c r="E640" i="4"/>
  <c r="E415" i="4"/>
  <c r="D410" i="1" s="1"/>
  <c r="D408" i="1"/>
  <c r="H147" i="1"/>
  <c r="G147" i="1"/>
  <c r="H276" i="9"/>
  <c r="D984" i="1"/>
  <c r="H1153" i="1"/>
  <c r="G1153" i="1"/>
  <c r="H345" i="1"/>
  <c r="G345" i="1"/>
  <c r="H985" i="1"/>
  <c r="G985" i="1"/>
  <c r="E639" i="4"/>
  <c r="E414" i="4"/>
  <c r="D409" i="1" s="1"/>
  <c r="D407" i="1"/>
  <c r="E642" i="4" l="1"/>
  <c r="D634" i="1"/>
  <c r="F291" i="4"/>
  <c r="C287" i="1"/>
  <c r="H402" i="1"/>
  <c r="G402" i="1"/>
  <c r="H8" i="3"/>
  <c r="H984" i="1"/>
  <c r="G984" i="1"/>
  <c r="H407" i="1"/>
  <c r="G407" i="1"/>
  <c r="H403" i="1"/>
  <c r="G403" i="1"/>
  <c r="H285" i="1"/>
  <c r="G285" i="1"/>
  <c r="D415" i="4"/>
  <c r="F413" i="4"/>
  <c r="D640" i="4"/>
  <c r="C408" i="1"/>
  <c r="H629" i="1"/>
  <c r="G629" i="1"/>
  <c r="E276" i="9"/>
  <c r="D414" i="4"/>
  <c r="H286" i="1"/>
  <c r="G286" i="1"/>
  <c r="E641" i="4"/>
  <c r="D633" i="1"/>
  <c r="H1152" i="1"/>
  <c r="G1152" i="1"/>
  <c r="D641" i="4"/>
  <c r="F639" i="4"/>
  <c r="C633" i="1"/>
  <c r="H633" i="1" l="1"/>
  <c r="G633" i="1"/>
  <c r="F415" i="4"/>
  <c r="C410" i="1"/>
  <c r="H287" i="1"/>
  <c r="G287" i="1"/>
  <c r="F414" i="4"/>
  <c r="C409" i="1"/>
  <c r="H408" i="1"/>
  <c r="G408" i="1"/>
  <c r="F641" i="4"/>
  <c r="C635" i="1"/>
  <c r="E645" i="4"/>
  <c r="D635" i="1"/>
  <c r="B276" i="9"/>
  <c r="E275" i="9"/>
  <c r="I8" i="3" s="1"/>
  <c r="D642" i="4"/>
  <c r="D645" i="4" s="1"/>
  <c r="F640" i="4"/>
  <c r="C634" i="1"/>
  <c r="M3" i="9"/>
  <c r="E646" i="4"/>
  <c r="D636" i="1"/>
  <c r="H635" i="1" l="1"/>
  <c r="G635" i="1"/>
  <c r="I19" i="3"/>
  <c r="D640" i="1"/>
  <c r="F645" i="4"/>
  <c r="H18" i="3"/>
  <c r="C639" i="1"/>
  <c r="H410" i="1"/>
  <c r="G410" i="1"/>
  <c r="F642" i="4"/>
  <c r="D646" i="4"/>
  <c r="C636" i="1"/>
  <c r="I18" i="3"/>
  <c r="D639" i="1"/>
  <c r="H634" i="1"/>
  <c r="G634" i="1"/>
  <c r="H409" i="1"/>
  <c r="G409" i="1"/>
  <c r="F646" i="4" l="1"/>
  <c r="H19" i="3"/>
  <c r="C640" i="1"/>
  <c r="H639" i="1"/>
  <c r="G639" i="1"/>
  <c r="H636" i="1"/>
  <c r="G636" i="1"/>
  <c r="H7" i="3"/>
  <c r="J3" i="9" l="1"/>
  <c r="I7" i="3"/>
  <c r="H640" i="1"/>
  <c r="G640" i="1"/>
  <c r="L272" i="9" l="1"/>
  <c r="M272" i="9"/>
  <c r="H18" i="9"/>
  <c r="G18" i="9"/>
  <c r="I13" i="9"/>
  <c r="K9" i="9"/>
  <c r="L15" i="9"/>
  <c r="J7" i="9"/>
  <c r="I12" i="9"/>
  <c r="J8" i="9"/>
  <c r="G15" i="9"/>
  <c r="J5" i="9"/>
  <c r="L16" i="9"/>
  <c r="J9" i="9"/>
  <c r="K5" i="9"/>
  <c r="J10" i="9"/>
  <c r="M16" i="9"/>
  <c r="I8" i="9"/>
  <c r="M15" i="9"/>
  <c r="I9" i="9"/>
  <c r="H16" i="9"/>
  <c r="I6" i="9"/>
  <c r="K12" i="9"/>
  <c r="J6" i="9"/>
  <c r="H17" i="9"/>
  <c r="K10" i="9"/>
  <c r="G16" i="9"/>
  <c r="K11" i="9"/>
  <c r="J17" i="9"/>
  <c r="K8" i="9"/>
  <c r="I7" i="9"/>
  <c r="K6" i="9"/>
  <c r="J11" i="9"/>
  <c r="K7" i="9"/>
  <c r="H15" i="9"/>
  <c r="G17" i="9"/>
  <c r="I11" i="9"/>
  <c r="I5" i="9"/>
  <c r="J13" i="9"/>
  <c r="K13" i="9"/>
  <c r="I17" i="9"/>
  <c r="J12" i="9"/>
  <c r="F272" i="9" l="1"/>
  <c r="E17" i="9"/>
  <c r="B17" i="9" s="1"/>
  <c r="E9" i="9"/>
  <c r="B9" i="9" s="1"/>
  <c r="E10" i="9"/>
  <c r="B10" i="9" s="1"/>
  <c r="E18" i="9"/>
  <c r="B18" i="9" s="1"/>
  <c r="E16" i="9"/>
  <c r="E7" i="9"/>
  <c r="B7" i="9" s="1"/>
  <c r="F15" i="9"/>
  <c r="E5" i="9"/>
  <c r="E6" i="9"/>
  <c r="B6" i="9" s="1"/>
  <c r="E8" i="9"/>
  <c r="B8" i="9" s="1"/>
  <c r="E15" i="9"/>
  <c r="E11" i="9"/>
  <c r="B11" i="9" s="1"/>
  <c r="F16" i="9"/>
  <c r="B16" i="9" s="1"/>
  <c r="E12" i="9"/>
  <c r="B12" i="9" s="1"/>
  <c r="E13" i="9"/>
  <c r="B13" i="9" s="1"/>
  <c r="B272" i="9"/>
  <c r="F19" i="9"/>
  <c r="B15" i="9" l="1"/>
  <c r="E14" i="9"/>
  <c r="E4" i="9"/>
  <c r="B5" i="9"/>
  <c r="F14" i="9"/>
  <c r="F3" i="9" s="1"/>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<sst xmlns="http://schemas.openxmlformats.org/spreadsheetml/2006/main" count="4311" uniqueCount="3391">
  <si>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</si>
  <si>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</si>
  <si>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</si>
  <si>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</si>
  <si>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</si>
  <si>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</si>
  <si>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</si>
  <si>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</si>
  <si>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</si>
  <si>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</si>
  <si>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</si>
  <si>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</si>
  <si>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</si>
  <si>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</si>
  <si>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</si>
  <si>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</si>
  <si>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</si>
  <si>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</si>
  <si>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</si>
  <si>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</si>
  <si>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</si>
  <si>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</si>
  <si>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</si>
  <si>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</si>
  <si>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</si>
  <si>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</si>
  <si>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</si>
  <si>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</si>
  <si>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</si>
  <si>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</si>
  <si>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</si>
  <si>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EKONOMSKA I TRGOVAČKA ŠKOLA DUBROVNIK</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</si>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</sst>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3965670</v>
      </c>
      <c r="D2" s="6">
        <f>'PR-RAS'!E6</f>
        <v>4519791.8100000005</v>
      </c>
      <c r="E2" s="6">
        <v>0</v>
      </c>
      <c r="F2" s="6">
        <v>0</v>
      </c>
      <c r="G2" s="7">
        <f t="shared" ref="G2:G983" si="0">(B2/1000)*(C2*1+D2*2)</f>
        <v>13005.253620000001</v>
      </c>
      <c r="H2" s="7">
        <f t="shared" ref="H2:H1479"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3692956</v>
      </c>
      <c r="D46" s="1">
        <f>'PR-RAS'!E50</f>
        <v>4054525.54</v>
      </c>
      <c r="E46" s="1">
        <v>0</v>
      </c>
      <c r="F46" s="1">
        <v>0</v>
      </c>
      <c r="G46" s="2">
        <f t="shared" si="0"/>
        <v>531090.3186</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3599985</v>
      </c>
      <c r="D64" s="1">
        <f>'PR-RAS'!E68</f>
        <v>3692122.36</v>
      </c>
      <c r="E64" s="1">
        <v>0</v>
      </c>
      <c r="F64" s="1">
        <v>0</v>
      </c>
      <c r="G64" s="2">
        <f t="shared" si="0"/>
        <v>692006.4723599999</v>
      </c>
      <c r="H64" s="2">
        <f t="shared" si="1"/>
        <v>0.35999999986961484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3599985</v>
      </c>
      <c r="D65" s="1">
        <f>'PR-RAS'!E69</f>
        <v>3692122.36</v>
      </c>
      <c r="E65" s="1">
        <v>0</v>
      </c>
      <c r="F65" s="1">
        <v>0</v>
      </c>
      <c r="G65" s="2">
        <f t="shared" si="0"/>
        <v>702990.70207999996</v>
      </c>
      <c r="H65" s="2">
        <f t="shared" si="1"/>
        <v>0.35999999986961484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18795</v>
      </c>
      <c r="D70" s="1">
        <f>'PR-RAS'!E74</f>
        <v>362403.18</v>
      </c>
      <c r="E70" s="1">
        <v>0</v>
      </c>
      <c r="F70" s="1">
        <v>0</v>
      </c>
      <c r="G70" s="2">
        <f t="shared" si="0"/>
        <v>51308.493840000003</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18795</v>
      </c>
      <c r="D71" s="1">
        <f>'PR-RAS'!E75</f>
        <v>362403.18</v>
      </c>
      <c r="E71" s="1">
        <v>0</v>
      </c>
      <c r="F71" s="1">
        <v>0</v>
      </c>
      <c r="G71" s="2">
        <f t="shared" si="0"/>
        <v>52052.095200000003</v>
      </c>
      <c r="H71" s="2">
        <f t="shared" si="1"/>
        <v>0.17999999999301508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74176</v>
      </c>
      <c r="D73" s="1">
        <f>'PR-RAS'!E77</f>
        <v>0</v>
      </c>
      <c r="E73" s="1">
        <v>0</v>
      </c>
      <c r="F73" s="1">
        <v>0</v>
      </c>
      <c r="G73" s="2">
        <f t="shared" si="0"/>
        <v>5340.6719999999996</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74176</v>
      </c>
      <c r="D76" s="1">
        <f>'PR-RAS'!E80</f>
        <v>0</v>
      </c>
      <c r="E76" s="1">
        <v>0</v>
      </c>
      <c r="F76" s="1">
        <v>0</v>
      </c>
      <c r="G76" s="2">
        <f t="shared" si="0"/>
        <v>5563.2</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v>
      </c>
      <c r="D78" s="1">
        <f>'PR-RAS'!E82</f>
        <v>2.84</v>
      </c>
      <c r="E78" s="1">
        <v>0</v>
      </c>
      <c r="F78" s="1">
        <v>0</v>
      </c>
      <c r="G78" s="2">
        <f t="shared" si="0"/>
        <v>1.51536</v>
      </c>
      <c r="H78" s="2">
        <f t="shared" si="1"/>
        <v>0.16000000000000014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v>
      </c>
      <c r="D79" s="1">
        <f>'PR-RAS'!E83</f>
        <v>2.84</v>
      </c>
      <c r="E79" s="1">
        <v>0</v>
      </c>
      <c r="F79" s="1">
        <v>0</v>
      </c>
      <c r="G79" s="2">
        <f t="shared" si="0"/>
        <v>1.53504</v>
      </c>
      <c r="H79" s="2">
        <f t="shared" si="1"/>
        <v>0.16000000000000014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14</v>
      </c>
      <c r="D81" s="1">
        <f>'PR-RAS'!E85</f>
        <v>2.84</v>
      </c>
      <c r="E81" s="1">
        <v>0</v>
      </c>
      <c r="F81" s="1">
        <v>0</v>
      </c>
      <c r="G81" s="2">
        <f t="shared" si="0"/>
        <v>1.5744</v>
      </c>
      <c r="H81" s="2">
        <f t="shared" si="1"/>
        <v>0.16000000000000014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2040</v>
      </c>
      <c r="D120" s="1">
        <f>'PR-RAS'!E124</f>
        <v>4575.93</v>
      </c>
      <c r="E120" s="1">
        <v>0</v>
      </c>
      <c r="F120" s="1">
        <v>0</v>
      </c>
      <c r="G120" s="2">
        <f t="shared" si="0"/>
        <v>1331.83134</v>
      </c>
      <c r="H120" s="2">
        <f t="shared" si="1"/>
        <v>6.9999999999708962E-2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2040</v>
      </c>
      <c r="D121" s="1">
        <f>'PR-RAS'!E125</f>
        <v>4575.93</v>
      </c>
      <c r="E121" s="1">
        <v>0</v>
      </c>
      <c r="F121" s="1">
        <v>0</v>
      </c>
      <c r="G121" s="2">
        <f t="shared" si="0"/>
        <v>1343.0232000000001</v>
      </c>
      <c r="H121" s="2">
        <f t="shared" si="1"/>
        <v>6.9999999999708962E-2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2040</v>
      </c>
      <c r="D123" s="1">
        <f>'PR-RAS'!E127</f>
        <v>4575.93</v>
      </c>
      <c r="E123" s="1">
        <v>0</v>
      </c>
      <c r="F123" s="1">
        <v>0</v>
      </c>
      <c r="G123" s="2">
        <f t="shared" si="0"/>
        <v>1365.4069200000001</v>
      </c>
      <c r="H123" s="2">
        <f t="shared" si="1"/>
        <v>6.9999999999708962E-2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269390</v>
      </c>
      <c r="D129" s="1">
        <f>'PR-RAS'!E133</f>
        <v>457271.25</v>
      </c>
      <c r="E129" s="1">
        <v>0</v>
      </c>
      <c r="F129" s="1">
        <v>0</v>
      </c>
      <c r="G129" s="2">
        <f t="shared" si="0"/>
        <v>151543.36000000002</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269390</v>
      </c>
      <c r="D130" s="1">
        <f>'PR-RAS'!E134</f>
        <v>457271.25</v>
      </c>
      <c r="E130" s="1">
        <v>0</v>
      </c>
      <c r="F130" s="1">
        <v>0</v>
      </c>
      <c r="G130" s="2">
        <f t="shared" si="0"/>
        <v>152727.29250000001</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269390</v>
      </c>
      <c r="D131" s="1">
        <f>'PR-RAS'!E135</f>
        <v>360446.25</v>
      </c>
      <c r="E131" s="1">
        <v>0</v>
      </c>
      <c r="F131" s="1">
        <v>0</v>
      </c>
      <c r="G131" s="2">
        <f t="shared" si="0"/>
        <v>128736.72500000001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96825</v>
      </c>
      <c r="E132" s="1">
        <v>0</v>
      </c>
      <c r="F132" s="1">
        <v>0</v>
      </c>
      <c r="G132" s="2">
        <f t="shared" si="0"/>
        <v>25368.15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1270</v>
      </c>
      <c r="D135" s="1">
        <f>'PR-RAS'!E139</f>
        <v>3416.25</v>
      </c>
      <c r="E135" s="1">
        <v>0</v>
      </c>
      <c r="F135" s="1">
        <v>0</v>
      </c>
      <c r="G135" s="2">
        <f t="shared" si="0"/>
        <v>1085.7350000000001</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1270</v>
      </c>
      <c r="D146" s="1">
        <f>'PR-RAS'!E150</f>
        <v>3416.25</v>
      </c>
      <c r="E146" s="1">
        <v>0</v>
      </c>
      <c r="F146" s="1">
        <v>0</v>
      </c>
      <c r="G146" s="2">
        <f t="shared" si="0"/>
        <v>1174.8625</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3965914</v>
      </c>
      <c r="D147" s="1">
        <f>'PR-RAS'!E151</f>
        <v>4944751.2499999991</v>
      </c>
      <c r="E147" s="1">
        <v>0</v>
      </c>
      <c r="F147" s="1">
        <v>0</v>
      </c>
      <c r="G147" s="2">
        <f t="shared" si="0"/>
        <v>2022890.8089999997</v>
      </c>
      <c r="H147" s="2">
        <f t="shared" si="1"/>
        <v>0.24999999906867743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3637737</v>
      </c>
      <c r="D148" s="1">
        <f>'PR-RAS'!E152</f>
        <v>3856501.28</v>
      </c>
      <c r="E148" s="1">
        <v>0</v>
      </c>
      <c r="F148" s="1">
        <v>0</v>
      </c>
      <c r="G148" s="2">
        <f t="shared" si="0"/>
        <v>1668558.7153199997</v>
      </c>
      <c r="H148" s="2">
        <f t="shared" si="1"/>
        <v>0.27999999979510903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3043299</v>
      </c>
      <c r="D149" s="1">
        <f>'PR-RAS'!E153</f>
        <v>3239745.9</v>
      </c>
      <c r="E149" s="1">
        <v>0</v>
      </c>
      <c r="F149" s="1">
        <v>0</v>
      </c>
      <c r="G149" s="2">
        <f t="shared" si="0"/>
        <v>1409373.0384</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3043299</v>
      </c>
      <c r="D150" s="1">
        <f>'PR-RAS'!E154</f>
        <v>3239745.9</v>
      </c>
      <c r="E150" s="1">
        <v>0</v>
      </c>
      <c r="F150" s="1">
        <v>0</v>
      </c>
      <c r="G150" s="2">
        <f t="shared" si="0"/>
        <v>1418895.8292</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121038</v>
      </c>
      <c r="D154" s="1">
        <f>'PR-RAS'!E158</f>
        <v>109081.65</v>
      </c>
      <c r="E154" s="1">
        <v>0</v>
      </c>
      <c r="F154" s="1">
        <v>0</v>
      </c>
      <c r="G154" s="2">
        <f t="shared" si="0"/>
        <v>51897.798899999994</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473400</v>
      </c>
      <c r="D155" s="1">
        <f>'PR-RAS'!E159</f>
        <v>507673.73</v>
      </c>
      <c r="E155" s="1">
        <v>0</v>
      </c>
      <c r="F155" s="1">
        <v>0</v>
      </c>
      <c r="G155" s="2">
        <f t="shared" si="0"/>
        <v>229267.10884</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473400</v>
      </c>
      <c r="D157" s="1">
        <f>'PR-RAS'!E161</f>
        <v>507673.73</v>
      </c>
      <c r="E157" s="1">
        <v>0</v>
      </c>
      <c r="F157" s="1">
        <v>0</v>
      </c>
      <c r="G157" s="2">
        <f t="shared" si="0"/>
        <v>232244.60376</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299626</v>
      </c>
      <c r="D159" s="1">
        <f>'PR-RAS'!E163</f>
        <v>694914.30999999994</v>
      </c>
      <c r="E159" s="1">
        <v>0</v>
      </c>
      <c r="F159" s="1">
        <v>0</v>
      </c>
      <c r="G159" s="2">
        <f t="shared" si="0"/>
        <v>266933.82996</v>
      </c>
      <c r="H159" s="2">
        <f t="shared" si="1"/>
        <v>0.30999999993946403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95678</v>
      </c>
      <c r="D160" s="1">
        <f>'PR-RAS'!E164</f>
        <v>330511.81</v>
      </c>
      <c r="E160" s="1">
        <v>0</v>
      </c>
      <c r="F160" s="1">
        <v>0</v>
      </c>
      <c r="G160" s="2">
        <f t="shared" si="0"/>
        <v>120315.55758000001</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5829</v>
      </c>
      <c r="D161" s="1">
        <f>'PR-RAS'!E165</f>
        <v>256006.8</v>
      </c>
      <c r="E161" s="1">
        <v>0</v>
      </c>
      <c r="F161" s="1">
        <v>0</v>
      </c>
      <c r="G161" s="2">
        <f t="shared" si="0"/>
        <v>82854.815999999992</v>
      </c>
      <c r="H161" s="2">
        <f t="shared" si="1"/>
        <v>0.20000000001164153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74196</v>
      </c>
      <c r="D162" s="1">
        <f>'PR-RAS'!E166</f>
        <v>72455.009999999995</v>
      </c>
      <c r="E162" s="1">
        <v>0</v>
      </c>
      <c r="F162" s="1">
        <v>0</v>
      </c>
      <c r="G162" s="2">
        <f t="shared" si="0"/>
        <v>35276.069219999998</v>
      </c>
      <c r="H162" s="2">
        <f t="shared" si="1"/>
        <v>9.9999999947613105E-3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15653</v>
      </c>
      <c r="D163" s="1">
        <f>'PR-RAS'!E167</f>
        <v>2050</v>
      </c>
      <c r="E163" s="1">
        <v>0</v>
      </c>
      <c r="F163" s="1">
        <v>0</v>
      </c>
      <c r="G163" s="2">
        <f t="shared" si="0"/>
        <v>3199.9859999999999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91266</v>
      </c>
      <c r="D165" s="1">
        <f>'PR-RAS'!E169</f>
        <v>105798.65</v>
      </c>
      <c r="E165" s="1">
        <v>0</v>
      </c>
      <c r="F165" s="1">
        <v>0</v>
      </c>
      <c r="G165" s="2">
        <f t="shared" si="0"/>
        <v>49669.581200000001</v>
      </c>
      <c r="H165" s="2">
        <f t="shared" si="1"/>
        <v>0.35000000000582077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28899</v>
      </c>
      <c r="D166" s="1">
        <f>'PR-RAS'!E170</f>
        <v>40085.18</v>
      </c>
      <c r="E166" s="1">
        <v>0</v>
      </c>
      <c r="F166" s="1">
        <v>0</v>
      </c>
      <c r="G166" s="2">
        <f t="shared" si="0"/>
        <v>17996.4444</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7353</v>
      </c>
      <c r="D167" s="1">
        <f>'PR-RAS'!E171</f>
        <v>15255.63</v>
      </c>
      <c r="E167" s="1">
        <v>0</v>
      </c>
      <c r="F167" s="1">
        <v>0</v>
      </c>
      <c r="G167" s="2">
        <f t="shared" si="0"/>
        <v>6285.4671599999992</v>
      </c>
      <c r="H167" s="2">
        <f t="shared" si="1"/>
        <v>0.37000000000080036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52422</v>
      </c>
      <c r="D168" s="1">
        <f>'PR-RAS'!E172</f>
        <v>48355.09</v>
      </c>
      <c r="E168" s="1">
        <v>0</v>
      </c>
      <c r="F168" s="1">
        <v>0</v>
      </c>
      <c r="G168" s="2">
        <f t="shared" si="0"/>
        <v>24905.074059999999</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1326</v>
      </c>
      <c r="D169" s="1">
        <f>'PR-RAS'!E173</f>
        <v>300.5</v>
      </c>
      <c r="E169" s="1">
        <v>0</v>
      </c>
      <c r="F169" s="1">
        <v>0</v>
      </c>
      <c r="G169" s="2">
        <f t="shared" si="0"/>
        <v>323.73600000000005</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1266</v>
      </c>
      <c r="D170" s="1">
        <f>'PR-RAS'!E174</f>
        <v>1802.25</v>
      </c>
      <c r="E170" s="1">
        <v>0</v>
      </c>
      <c r="F170" s="1">
        <v>0</v>
      </c>
      <c r="G170" s="2">
        <f t="shared" si="0"/>
        <v>823.11450000000002</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48182</v>
      </c>
      <c r="D173" s="1">
        <f>'PR-RAS'!E177</f>
        <v>174149.33</v>
      </c>
      <c r="E173" s="1">
        <v>0</v>
      </c>
      <c r="F173" s="1">
        <v>0</v>
      </c>
      <c r="G173" s="2">
        <f t="shared" si="0"/>
        <v>68194.673519999997</v>
      </c>
      <c r="H173" s="2">
        <f t="shared" si="1"/>
        <v>0.32999999998719431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7570</v>
      </c>
      <c r="D174" s="1">
        <f>'PR-RAS'!E178</f>
        <v>12448.44</v>
      </c>
      <c r="E174" s="1">
        <v>0</v>
      </c>
      <c r="F174" s="1">
        <v>0</v>
      </c>
      <c r="G174" s="2">
        <f t="shared" si="0"/>
        <v>5616.7702399999998</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5809</v>
      </c>
      <c r="D175" s="1">
        <f>'PR-RAS'!E179</f>
        <v>32160.69</v>
      </c>
      <c r="E175" s="1">
        <v>0</v>
      </c>
      <c r="F175" s="1">
        <v>0</v>
      </c>
      <c r="G175" s="2">
        <f t="shared" si="0"/>
        <v>12202.68612</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5462</v>
      </c>
      <c r="D176" s="1">
        <f>'PR-RAS'!E180</f>
        <v>1937.5</v>
      </c>
      <c r="E176" s="1">
        <v>0</v>
      </c>
      <c r="F176" s="1">
        <v>0</v>
      </c>
      <c r="G176" s="2">
        <f t="shared" si="0"/>
        <v>1633.9749999999999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9089</v>
      </c>
      <c r="D177" s="1">
        <f>'PR-RAS'!E181</f>
        <v>9467.1299999999992</v>
      </c>
      <c r="E177" s="1">
        <v>0</v>
      </c>
      <c r="F177" s="1">
        <v>0</v>
      </c>
      <c r="G177" s="2">
        <f t="shared" si="0"/>
        <v>4932.0937599999997</v>
      </c>
      <c r="H177" s="2">
        <f t="shared" si="1"/>
        <v>0.12999999999919964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77</v>
      </c>
      <c r="D178" s="1">
        <f>'PR-RAS'!E182</f>
        <v>53971.25</v>
      </c>
      <c r="E178" s="1">
        <v>0</v>
      </c>
      <c r="F178" s="1">
        <v>0</v>
      </c>
      <c r="G178" s="2">
        <f t="shared" si="0"/>
        <v>19119.451499999999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3940</v>
      </c>
      <c r="E179" s="1">
        <v>0</v>
      </c>
      <c r="F179" s="1">
        <v>0</v>
      </c>
      <c r="G179" s="2">
        <f t="shared" si="0"/>
        <v>1402.6399999999999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1505</v>
      </c>
      <c r="E180" s="1">
        <v>0</v>
      </c>
      <c r="F180" s="1">
        <v>0</v>
      </c>
      <c r="G180" s="2">
        <f t="shared" si="0"/>
        <v>538.79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15950</v>
      </c>
      <c r="D181" s="1">
        <f>'PR-RAS'!E185</f>
        <v>16692.419999999998</v>
      </c>
      <c r="E181" s="1">
        <v>0</v>
      </c>
      <c r="F181" s="1">
        <v>0</v>
      </c>
      <c r="G181" s="2">
        <f t="shared" si="0"/>
        <v>8880.2711999999992</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4225</v>
      </c>
      <c r="D182" s="1">
        <f>'PR-RAS'!E186</f>
        <v>42026.9</v>
      </c>
      <c r="E182" s="1">
        <v>0</v>
      </c>
      <c r="F182" s="1">
        <v>0</v>
      </c>
      <c r="G182" s="2">
        <f t="shared" si="0"/>
        <v>15978.462799999999</v>
      </c>
      <c r="H182" s="2">
        <f t="shared" si="1"/>
        <v>9.9999999998544808E-2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41679.360000000001</v>
      </c>
      <c r="E183" s="1">
        <v>0</v>
      </c>
      <c r="F183" s="1">
        <v>0</v>
      </c>
      <c r="G183" s="2">
        <f t="shared" si="0"/>
        <v>15171.287039999999</v>
      </c>
      <c r="H183" s="2">
        <f t="shared" si="1"/>
        <v>0.36000000000058208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64500</v>
      </c>
      <c r="D184" s="1">
        <f>'PR-RAS'!E188</f>
        <v>42775.159999999996</v>
      </c>
      <c r="E184" s="1">
        <v>0</v>
      </c>
      <c r="F184" s="1">
        <v>0</v>
      </c>
      <c r="G184" s="2">
        <f t="shared" si="0"/>
        <v>27459.208559999999</v>
      </c>
      <c r="H184" s="2">
        <f t="shared" si="1"/>
        <v>0.1599999999962165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7320</v>
      </c>
      <c r="D186" s="1">
        <f>'PR-RAS'!E190</f>
        <v>20011.23</v>
      </c>
      <c r="E186" s="1">
        <v>0</v>
      </c>
      <c r="F186" s="1">
        <v>0</v>
      </c>
      <c r="G186" s="2">
        <f t="shared" si="0"/>
        <v>8758.3550999999989</v>
      </c>
      <c r="H186" s="2">
        <f t="shared" si="1"/>
        <v>0.22999999999956344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229</v>
      </c>
      <c r="D187" s="1">
        <f>'PR-RAS'!E191</f>
        <v>790</v>
      </c>
      <c r="E187" s="1">
        <v>0</v>
      </c>
      <c r="F187" s="1">
        <v>0</v>
      </c>
      <c r="G187" s="2">
        <f t="shared" si="0"/>
        <v>336.47399999999999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1000</v>
      </c>
      <c r="D188" s="1">
        <f>'PR-RAS'!E192</f>
        <v>1000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11568</v>
      </c>
      <c r="D189" s="1">
        <f>'PR-RAS'!E193</f>
        <v>7549.01</v>
      </c>
      <c r="E189" s="1">
        <v>0</v>
      </c>
      <c r="F189" s="1">
        <v>0</v>
      </c>
      <c r="G189" s="2">
        <f t="shared" si="0"/>
        <v>5013.2117600000001</v>
      </c>
      <c r="H189" s="2">
        <f t="shared" si="1"/>
        <v>1.0000000000218279E-2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40074</v>
      </c>
      <c r="D190" s="1">
        <f>'PR-RAS'!E194</f>
        <v>11192.67</v>
      </c>
      <c r="E190" s="1">
        <v>0</v>
      </c>
      <c r="F190" s="1">
        <v>0</v>
      </c>
      <c r="G190" s="2">
        <f t="shared" si="0"/>
        <v>11804.815259999999</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4309</v>
      </c>
      <c r="D191" s="1">
        <f>'PR-RAS'!E195</f>
        <v>2232.25</v>
      </c>
      <c r="E191" s="1">
        <v>0</v>
      </c>
      <c r="F191" s="1">
        <v>0</v>
      </c>
      <c r="G191" s="2">
        <f t="shared" si="0"/>
        <v>1666.9649999999999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28551</v>
      </c>
      <c r="D192" s="1">
        <f>'PR-RAS'!E196</f>
        <v>13540.85</v>
      </c>
      <c r="E192" s="1">
        <v>0</v>
      </c>
      <c r="F192" s="1">
        <v>0</v>
      </c>
      <c r="G192" s="2">
        <f t="shared" si="0"/>
        <v>10625.8457</v>
      </c>
      <c r="H192" s="2">
        <f t="shared" si="1"/>
        <v>0.1499999999996362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28551</v>
      </c>
      <c r="D206" s="1">
        <f>'PR-RAS'!E210</f>
        <v>13540.85</v>
      </c>
      <c r="E206" s="1">
        <v>0</v>
      </c>
      <c r="F206" s="1">
        <v>0</v>
      </c>
      <c r="G206" s="2">
        <f t="shared" si="0"/>
        <v>11404.7035</v>
      </c>
      <c r="H206" s="2">
        <f t="shared" si="1"/>
        <v>0.1499999999996362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1392</v>
      </c>
      <c r="D207" s="1">
        <f>'PR-RAS'!E211</f>
        <v>2568.31</v>
      </c>
      <c r="E207" s="1">
        <v>0</v>
      </c>
      <c r="F207" s="1">
        <v>0</v>
      </c>
      <c r="G207" s="2">
        <f t="shared" si="0"/>
        <v>1344.89572</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27159</v>
      </c>
      <c r="D209" s="1">
        <f>'PR-RAS'!E213</f>
        <v>10970.04</v>
      </c>
      <c r="E209" s="1">
        <v>0</v>
      </c>
      <c r="F209" s="1">
        <v>0</v>
      </c>
      <c r="G209" s="2">
        <f t="shared" si="0"/>
        <v>10212.60864</v>
      </c>
      <c r="H209" s="2">
        <f t="shared" si="1"/>
        <v>4.0000000000873115E-2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2.5</v>
      </c>
      <c r="E210" s="1">
        <v>0</v>
      </c>
      <c r="F210" s="1">
        <v>0</v>
      </c>
      <c r="G210" s="2">
        <f t="shared" si="0"/>
        <v>1.0449999999999999</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379794.81</v>
      </c>
      <c r="E259" s="1">
        <v>0</v>
      </c>
      <c r="F259" s="1">
        <v>0</v>
      </c>
      <c r="G259" s="2">
        <f t="shared" si="0"/>
        <v>195974.12196000002</v>
      </c>
      <c r="H259" s="2">
        <f t="shared" si="1"/>
        <v>0.19000000000232831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379794.81</v>
      </c>
      <c r="E260" s="1">
        <v>0</v>
      </c>
      <c r="F260" s="1">
        <v>0</v>
      </c>
      <c r="G260" s="2">
        <f t="shared" si="0"/>
        <v>196733.71158</v>
      </c>
      <c r="H260" s="2">
        <f t="shared" si="1"/>
        <v>0.19000000000232831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379794.81</v>
      </c>
      <c r="E263" s="1">
        <v>0</v>
      </c>
      <c r="F263" s="1">
        <v>0</v>
      </c>
      <c r="G263" s="2">
        <f t="shared" si="0"/>
        <v>199012.48044000001</v>
      </c>
      <c r="H263" s="2">
        <f t="shared" si="1"/>
        <v>0.19000000000232831</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3965914</v>
      </c>
      <c r="D285" s="1">
        <f>'PR-RAS'!E289</f>
        <v>4944751.2499999991</v>
      </c>
      <c r="E285" s="1">
        <v>0</v>
      </c>
      <c r="F285" s="1">
        <v>0</v>
      </c>
      <c r="G285" s="2">
        <f t="shared" si="0"/>
        <v>3934938.2859999989</v>
      </c>
      <c r="H285" s="2">
        <f t="shared" si="1"/>
        <v>0.24999999906867743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244</v>
      </c>
      <c r="D287" s="1">
        <f>'PR-RAS'!E291</f>
        <v>424959.43999999855</v>
      </c>
      <c r="E287" s="1">
        <v>0</v>
      </c>
      <c r="F287" s="1">
        <v>0</v>
      </c>
      <c r="G287" s="2">
        <f t="shared" si="0"/>
        <v>243146.58367999914</v>
      </c>
      <c r="H287" s="2">
        <f t="shared" si="1"/>
        <v>0.43999999854713678</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523450</v>
      </c>
      <c r="D288" s="1">
        <f>'PR-RAS'!E292</f>
        <v>1267985</v>
      </c>
      <c r="E288" s="1">
        <v>0</v>
      </c>
      <c r="F288" s="1">
        <v>0</v>
      </c>
      <c r="G288" s="2">
        <f t="shared" si="0"/>
        <v>878053.53999999992</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262</v>
      </c>
      <c r="D293" s="1">
        <f>'PR-RAS'!E298</f>
        <v>299.82</v>
      </c>
      <c r="E293" s="1">
        <v>0</v>
      </c>
      <c r="F293" s="1">
        <v>0</v>
      </c>
      <c r="G293" s="2">
        <f t="shared" si="0"/>
        <v>251.59887999999998</v>
      </c>
      <c r="H293" s="2">
        <f t="shared" si="1"/>
        <v>0.18000000000000682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262</v>
      </c>
      <c r="D306" s="1">
        <f>'PR-RAS'!E311</f>
        <v>299.82</v>
      </c>
      <c r="E306" s="1">
        <v>0</v>
      </c>
      <c r="F306" s="1">
        <v>0</v>
      </c>
      <c r="G306" s="2">
        <f t="shared" si="0"/>
        <v>262.80020000000002</v>
      </c>
      <c r="H306" s="2">
        <f t="shared" si="1"/>
        <v>0.18000000000000682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262</v>
      </c>
      <c r="D307" s="1">
        <f>'PR-RAS'!E312</f>
        <v>299.82</v>
      </c>
      <c r="E307" s="1">
        <v>0</v>
      </c>
      <c r="F307" s="1">
        <v>0</v>
      </c>
      <c r="G307" s="2">
        <f t="shared" si="0"/>
        <v>263.66183999999998</v>
      </c>
      <c r="H307" s="2">
        <f t="shared" si="1"/>
        <v>0.18000000000000682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262</v>
      </c>
      <c r="D308" s="1">
        <f>'PR-RAS'!E313</f>
        <v>299.82</v>
      </c>
      <c r="E308" s="1">
        <v>0</v>
      </c>
      <c r="F308" s="1">
        <v>0</v>
      </c>
      <c r="G308" s="2">
        <f t="shared" si="0"/>
        <v>264.52348000000001</v>
      </c>
      <c r="H308" s="2">
        <f t="shared" si="1"/>
        <v>0.18000000000000682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32544</v>
      </c>
      <c r="D345" s="1">
        <f>'PR-RAS'!E350</f>
        <v>102942.64</v>
      </c>
      <c r="E345" s="1">
        <v>0</v>
      </c>
      <c r="F345" s="1">
        <v>0</v>
      </c>
      <c r="G345" s="2">
        <f t="shared" si="0"/>
        <v>82019.672319999998</v>
      </c>
      <c r="H345" s="2">
        <f t="shared" si="1"/>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10972.5</v>
      </c>
      <c r="E346" s="1">
        <v>0</v>
      </c>
      <c r="F346" s="1">
        <v>0</v>
      </c>
      <c r="G346" s="2">
        <f t="shared" si="0"/>
        <v>7571.0249999999996</v>
      </c>
      <c r="H346" s="2">
        <f t="shared" si="1"/>
        <v>0.5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10972.5</v>
      </c>
      <c r="E351" s="1">
        <v>0</v>
      </c>
      <c r="F351" s="1">
        <v>0</v>
      </c>
      <c r="G351" s="2">
        <f t="shared" si="0"/>
        <v>7680.7499999999991</v>
      </c>
      <c r="H351" s="2">
        <f t="shared" si="1"/>
        <v>0.5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10972.5</v>
      </c>
      <c r="E354" s="1">
        <v>0</v>
      </c>
      <c r="F354" s="1">
        <v>0</v>
      </c>
      <c r="G354" s="2">
        <f t="shared" si="0"/>
        <v>7746.5849999999991</v>
      </c>
      <c r="H354" s="2">
        <f t="shared" si="1"/>
        <v>0.5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32544</v>
      </c>
      <c r="D358" s="1">
        <f>'PR-RAS'!E363</f>
        <v>91970.14</v>
      </c>
      <c r="E358" s="1">
        <v>0</v>
      </c>
      <c r="F358" s="1">
        <v>0</v>
      </c>
      <c r="G358" s="2">
        <f t="shared" si="0"/>
        <v>77284.887959999993</v>
      </c>
      <c r="H358" s="2">
        <f t="shared" si="1"/>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32544</v>
      </c>
      <c r="D364" s="1">
        <f>'PR-RAS'!E369</f>
        <v>90308.13</v>
      </c>
      <c r="E364" s="1">
        <v>0</v>
      </c>
      <c r="F364" s="1">
        <v>0</v>
      </c>
      <c r="G364" s="2">
        <f t="shared" si="0"/>
        <v>77377.174379999997</v>
      </c>
      <c r="H364" s="2">
        <f t="shared" si="1"/>
        <v>0.13000000000465661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22798</v>
      </c>
      <c r="D365" s="1">
        <f>'PR-RAS'!E370</f>
        <v>84000</v>
      </c>
      <c r="E365" s="1">
        <v>0</v>
      </c>
      <c r="F365" s="1">
        <v>0</v>
      </c>
      <c r="G365" s="2">
        <f t="shared" si="0"/>
        <v>69450.471999999994</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6308.13</v>
      </c>
      <c r="E369" s="1">
        <v>0</v>
      </c>
      <c r="F369" s="1">
        <v>0</v>
      </c>
      <c r="G369" s="2">
        <f t="shared" si="0"/>
        <v>4642.7836799999995</v>
      </c>
      <c r="H369" s="2">
        <f t="shared" si="1"/>
        <v>0.13000000000010914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9746</v>
      </c>
      <c r="D371" s="1">
        <f>'PR-RAS'!E376</f>
        <v>0</v>
      </c>
      <c r="E371" s="1">
        <v>0</v>
      </c>
      <c r="F371" s="1">
        <v>0</v>
      </c>
      <c r="G371" s="2">
        <f t="shared" si="0"/>
        <v>3606.02</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1662.01</v>
      </c>
      <c r="E378" s="1">
        <v>0</v>
      </c>
      <c r="F378" s="1">
        <v>0</v>
      </c>
      <c r="G378" s="2">
        <f t="shared" si="0"/>
        <v>1253.15554</v>
      </c>
      <c r="H378" s="2">
        <f t="shared" si="1"/>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1662.01</v>
      </c>
      <c r="E379" s="1">
        <v>0</v>
      </c>
      <c r="F379" s="1">
        <v>0</v>
      </c>
      <c r="G379" s="2">
        <f t="shared" si="0"/>
        <v>1256.47956</v>
      </c>
      <c r="H379" s="2">
        <f t="shared" si="1"/>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32282</v>
      </c>
      <c r="D403" s="1">
        <f>'PR-RAS'!E408</f>
        <v>102642.81999999999</v>
      </c>
      <c r="E403" s="1">
        <v>0</v>
      </c>
      <c r="F403" s="1">
        <v>0</v>
      </c>
      <c r="G403" s="2">
        <f t="shared" si="0"/>
        <v>95502.191279999999</v>
      </c>
      <c r="H403" s="2">
        <f t="shared" si="1"/>
        <v>0.180000000007567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3965932</v>
      </c>
      <c r="D407" s="1">
        <f>'PR-RAS'!E412</f>
        <v>4520091.6300000008</v>
      </c>
      <c r="E407" s="1">
        <v>0</v>
      </c>
      <c r="F407" s="1">
        <v>0</v>
      </c>
      <c r="G407" s="2">
        <f t="shared" si="0"/>
        <v>5280482.7955600014</v>
      </c>
      <c r="H407" s="2">
        <f t="shared" si="1"/>
        <v>0.36999999918043613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3998458</v>
      </c>
      <c r="D408" s="1">
        <f>'PR-RAS'!E413</f>
        <v>5047693.8899999987</v>
      </c>
      <c r="E408" s="1">
        <v>0</v>
      </c>
      <c r="F408" s="1">
        <v>0</v>
      </c>
      <c r="G408" s="2">
        <f t="shared" si="0"/>
        <v>5736195.2324599987</v>
      </c>
      <c r="H408" s="2">
        <f t="shared" si="1"/>
        <v>0.1100000012665987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32526</v>
      </c>
      <c r="D410" s="1">
        <f>'PR-RAS'!E415</f>
        <v>527602.25999999791</v>
      </c>
      <c r="E410" s="1">
        <v>0</v>
      </c>
      <c r="F410" s="1">
        <v>0</v>
      </c>
      <c r="G410" s="2">
        <f t="shared" si="0"/>
        <v>444881.78267999826</v>
      </c>
      <c r="H410" s="2">
        <f t="shared" si="1"/>
        <v>0.25999999791383743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523450</v>
      </c>
      <c r="D411" s="1">
        <f>'PR-RAS'!E416</f>
        <v>1267985</v>
      </c>
      <c r="E411" s="1">
        <v>0</v>
      </c>
      <c r="F411" s="1">
        <v>0</v>
      </c>
      <c r="G411" s="2">
        <f t="shared" si="0"/>
        <v>1254362.2</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3965932</v>
      </c>
      <c r="D633" s="1">
        <f>'PR-RAS'!E639</f>
        <v>4520091.6300000008</v>
      </c>
      <c r="E633" s="1">
        <v>0</v>
      </c>
      <c r="F633" s="1">
        <v>0</v>
      </c>
      <c r="G633" s="2">
        <f t="shared" si="0"/>
        <v>8219864.8443200011</v>
      </c>
      <c r="H633" s="2">
        <f t="shared" si="1"/>
        <v>0.36999999918043613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3998458</v>
      </c>
      <c r="D634" s="1">
        <f>'PR-RAS'!E640</f>
        <v>5047693.8899999987</v>
      </c>
      <c r="E634" s="1">
        <v>0</v>
      </c>
      <c r="F634" s="1">
        <v>0</v>
      </c>
      <c r="G634" s="2">
        <f t="shared" si="0"/>
        <v>8921404.3787399977</v>
      </c>
      <c r="H634" s="2">
        <f t="shared" si="1"/>
        <v>0.1100000012665987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32526</v>
      </c>
      <c r="D636" s="1">
        <f>'PR-RAS'!E642</f>
        <v>527602.25999999791</v>
      </c>
      <c r="E636" s="1">
        <v>0</v>
      </c>
      <c r="F636" s="1">
        <v>0</v>
      </c>
      <c r="G636" s="2">
        <f t="shared" si="0"/>
        <v>690708.88019999734</v>
      </c>
      <c r="H636" s="2">
        <f t="shared" si="1"/>
        <v>0.25999999791383743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523450</v>
      </c>
      <c r="D637" s="1">
        <f>'PR-RAS'!E643</f>
        <v>1267985</v>
      </c>
      <c r="E637" s="1">
        <v>0</v>
      </c>
      <c r="F637" s="1">
        <v>0</v>
      </c>
      <c r="G637" s="2">
        <f t="shared" si="0"/>
        <v>1945791.12</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490924</v>
      </c>
      <c r="D639" s="1">
        <f>'PR-RAS'!E645</f>
        <v>740382.74000000209</v>
      </c>
      <c r="E639" s="1">
        <v>0</v>
      </c>
      <c r="F639" s="1">
        <v>0</v>
      </c>
      <c r="G639" s="2">
        <f t="shared" si="0"/>
        <v>1257937.8882400028</v>
      </c>
      <c r="H639" s="2">
        <f t="shared" si="1"/>
        <v>0.25999999791383743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560004</v>
      </c>
      <c r="D641" s="1">
        <f>'PR-RAS'!E647</f>
        <v>587497.84</v>
      </c>
      <c r="E641" s="1">
        <v>0</v>
      </c>
      <c r="F641" s="1">
        <v>0</v>
      </c>
      <c r="G641" s="2">
        <f t="shared" si="0"/>
        <v>1110399.7952000001</v>
      </c>
      <c r="H641" s="2">
        <f t="shared" si="1"/>
        <v>0.16000000003259629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536100</v>
      </c>
      <c r="D642" s="1">
        <f>'PR-RAS'!E649</f>
        <v>1567007.46</v>
      </c>
      <c r="E642" s="1">
        <v>0</v>
      </c>
      <c r="F642" s="1">
        <v>0</v>
      </c>
      <c r="G642" s="2">
        <f t="shared" si="0"/>
        <v>2352543.6637200001</v>
      </c>
      <c r="H642" s="2">
        <f t="shared" si="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559906</v>
      </c>
      <c r="D643" s="1">
        <f>'PR-RAS'!E650</f>
        <v>1031151.95</v>
      </c>
      <c r="E643" s="1">
        <v>0</v>
      </c>
      <c r="F643" s="1">
        <v>0</v>
      </c>
      <c r="G643" s="2">
        <f t="shared" si="0"/>
        <v>1683458.7557999999</v>
      </c>
      <c r="H643" s="2">
        <f t="shared" si="1"/>
        <v>5.0000000046566129E-2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596385</v>
      </c>
      <c r="D644" s="1">
        <f>'PR-RAS'!E651</f>
        <v>1748186.62</v>
      </c>
      <c r="E644" s="1">
        <v>0</v>
      </c>
      <c r="F644" s="1">
        <v>0</v>
      </c>
      <c r="G644" s="2">
        <f t="shared" si="0"/>
        <v>2631643.5483200001</v>
      </c>
      <c r="H644" s="2">
        <f t="shared" si="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499621</v>
      </c>
      <c r="D645" s="1">
        <f>'PR-RAS'!E652</f>
        <v>849972.79</v>
      </c>
      <c r="E645" s="1">
        <v>0</v>
      </c>
      <c r="F645" s="1">
        <v>0</v>
      </c>
      <c r="G645" s="2">
        <f t="shared" si="0"/>
        <v>1416520.8775200001</v>
      </c>
      <c r="H645" s="2">
        <f t="shared" si="1"/>
        <v>0.2099999999627471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61</v>
      </c>
      <c r="D647" s="1">
        <f>'PR-RAS'!E654</f>
        <v>58</v>
      </c>
      <c r="E647" s="1">
        <v>0</v>
      </c>
      <c r="F647" s="1">
        <v>0</v>
      </c>
      <c r="G647" s="2">
        <f t="shared" si="0"/>
        <v>114.342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53</v>
      </c>
      <c r="D649" s="1">
        <f>'PR-RAS'!E656</f>
        <v>52</v>
      </c>
      <c r="E649" s="1">
        <v>0</v>
      </c>
      <c r="F649" s="1">
        <v>0</v>
      </c>
      <c r="G649" s="2">
        <f t="shared" si="0"/>
        <v>101.736</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3599985</v>
      </c>
      <c r="D668" s="1">
        <f>'PR-RAS'!E675</f>
        <v>3692122.36</v>
      </c>
      <c r="E668" s="1">
        <v>0</v>
      </c>
      <c r="F668" s="1">
        <v>0</v>
      </c>
      <c r="G668" s="2">
        <f t="shared" si="0"/>
        <v>7326481.2232399993</v>
      </c>
      <c r="H668" s="2">
        <f t="shared" si="1"/>
        <v>0.35999999986961484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18795</v>
      </c>
      <c r="D687" s="1">
        <f>'PR-RAS'!E694</f>
        <v>362403.18</v>
      </c>
      <c r="E687" s="1">
        <v>0</v>
      </c>
      <c r="F687" s="1">
        <v>0</v>
      </c>
      <c r="G687" s="2">
        <f t="shared" si="0"/>
        <v>510110.53296000004</v>
      </c>
      <c r="H687" s="2">
        <f t="shared" si="1"/>
        <v>0.17999999999301508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25692</v>
      </c>
      <c r="D710" s="1">
        <f>'PR-RAS'!E717</f>
        <v>10880.46</v>
      </c>
      <c r="E710" s="1">
        <v>0</v>
      </c>
      <c r="F710" s="1">
        <v>0</v>
      </c>
      <c r="G710" s="2">
        <f t="shared" si="0"/>
        <v>33644.120279999996</v>
      </c>
      <c r="H710" s="2">
        <f t="shared" si="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74196</v>
      </c>
      <c r="D711" s="1">
        <f>'PR-RAS'!E718</f>
        <v>68612.59</v>
      </c>
      <c r="E711" s="1">
        <v>0</v>
      </c>
      <c r="F711" s="1">
        <v>0</v>
      </c>
      <c r="G711" s="2">
        <f t="shared" si="0"/>
        <v>150109.03779999999</v>
      </c>
      <c r="H711" s="2">
        <f t="shared" si="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1505</v>
      </c>
      <c r="E715" s="1">
        <v>0</v>
      </c>
      <c r="F715" s="1">
        <v>0</v>
      </c>
      <c r="G715" s="2">
        <f t="shared" si="0"/>
        <v>2149.14</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12690.97</v>
      </c>
      <c r="E719" s="1">
        <v>0</v>
      </c>
      <c r="F719" s="1">
        <v>0</v>
      </c>
      <c r="G719" s="2">
        <f t="shared" si="0"/>
        <v>18224.232919999999</v>
      </c>
      <c r="H719" s="2">
        <f t="shared" si="1"/>
        <v>3.0000000000654836E-2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979438.37</v>
      </c>
      <c r="D1480" s="6"/>
      <c r="E1480" s="6">
        <v>0</v>
      </c>
      <c r="F1480" s="6">
        <v>0</v>
      </c>
      <c r="G1480" s="7">
        <f t="shared" ref="G1480:G1580" si="25">B1480/1000*C1480</f>
        <v>979.43836999999996</v>
      </c>
      <c r="H1480" s="7">
        <f t="shared" ref="H1480:H1580" si="26">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5972998.2299999995</v>
      </c>
      <c r="D1481" s="1">
        <v>0</v>
      </c>
      <c r="E1481" s="1">
        <v>0</v>
      </c>
      <c r="F1481" s="1">
        <v>0</v>
      </c>
      <c r="G1481" s="2">
        <f t="shared" si="25"/>
        <v>11945.996459999998</v>
      </c>
      <c r="H1481" s="2">
        <f t="shared" si="26"/>
        <v>0.22999999951571226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5870055.5899999999</v>
      </c>
      <c r="D1483" s="1">
        <v>0</v>
      </c>
      <c r="E1483" s="1">
        <v>0</v>
      </c>
      <c r="F1483" s="1">
        <v>0</v>
      </c>
      <c r="G1483" s="2">
        <f t="shared" si="25"/>
        <v>23480.22236</v>
      </c>
      <c r="H1483" s="2">
        <f t="shared" si="26"/>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5071072.18</v>
      </c>
      <c r="D1484" s="1">
        <v>0</v>
      </c>
      <c r="E1484" s="1">
        <v>0</v>
      </c>
      <c r="F1484" s="1">
        <v>0</v>
      </c>
      <c r="G1484" s="2">
        <f t="shared" si="25"/>
        <v>25355.3609</v>
      </c>
      <c r="H1484" s="2">
        <f t="shared" si="26"/>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702265.36</v>
      </c>
      <c r="D1485" s="1">
        <v>0</v>
      </c>
      <c r="E1485" s="1">
        <v>0</v>
      </c>
      <c r="F1485" s="1">
        <v>0</v>
      </c>
      <c r="G1485" s="2">
        <f t="shared" si="25"/>
        <v>4213.5921600000001</v>
      </c>
      <c r="H1485" s="2">
        <f t="shared" si="26"/>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13522.22</v>
      </c>
      <c r="D1486" s="1">
        <v>0</v>
      </c>
      <c r="E1486" s="1">
        <v>0</v>
      </c>
      <c r="F1486" s="1">
        <v>0</v>
      </c>
      <c r="G1486" s="2">
        <f t="shared" si="25"/>
        <v>94.655540000000002</v>
      </c>
      <c r="H1486" s="2">
        <f t="shared" si="26"/>
        <v>0.21999999999934516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48276.09</v>
      </c>
      <c r="D1489" s="1">
        <v>0</v>
      </c>
      <c r="E1489" s="1">
        <v>0</v>
      </c>
      <c r="F1489" s="1">
        <v>0</v>
      </c>
      <c r="G1489" s="2">
        <f t="shared" si="25"/>
        <v>482.76089999999999</v>
      </c>
      <c r="H1489" s="2">
        <f t="shared" si="26"/>
        <v>8.999999999650754E-2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34919.74</v>
      </c>
      <c r="D1491" s="1">
        <v>0</v>
      </c>
      <c r="E1491" s="1">
        <v>0</v>
      </c>
      <c r="F1491" s="1">
        <v>0</v>
      </c>
      <c r="G1491" s="2">
        <f t="shared" si="25"/>
        <v>419.03688</v>
      </c>
      <c r="H1491" s="2">
        <f t="shared" si="26"/>
        <v>0.26000000000203727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102942.64</v>
      </c>
      <c r="D1492" s="1">
        <v>0</v>
      </c>
      <c r="E1492" s="1">
        <v>0</v>
      </c>
      <c r="F1492" s="1">
        <v>0</v>
      </c>
      <c r="G1492" s="2">
        <f t="shared" si="25"/>
        <v>1338.25432</v>
      </c>
      <c r="H1492" s="2">
        <f t="shared" si="26"/>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6136538.3100000005</v>
      </c>
      <c r="D1499" s="1">
        <v>0</v>
      </c>
      <c r="E1499" s="1">
        <v>0</v>
      </c>
      <c r="F1499" s="1">
        <v>0</v>
      </c>
      <c r="G1499" s="2">
        <f t="shared" si="25"/>
        <v>122730.76620000001</v>
      </c>
      <c r="H1499" s="2">
        <f t="shared" si="26"/>
        <v>0.31000000052154064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5865185.6500000004</v>
      </c>
      <c r="D1501" s="1">
        <v>0</v>
      </c>
      <c r="E1501" s="1">
        <v>0</v>
      </c>
      <c r="F1501" s="1">
        <v>0</v>
      </c>
      <c r="G1501" s="2">
        <f t="shared" si="25"/>
        <v>129034.0843</v>
      </c>
      <c r="H1501" s="2">
        <f t="shared" si="26"/>
        <v>0.34999999962747097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5085732.13</v>
      </c>
      <c r="D1502" s="1">
        <v>0</v>
      </c>
      <c r="E1502" s="1">
        <v>0</v>
      </c>
      <c r="F1502" s="1">
        <v>0</v>
      </c>
      <c r="G1502" s="2">
        <f t="shared" si="25"/>
        <v>116971.83898999999</v>
      </c>
      <c r="H1502" s="2">
        <f t="shared" si="26"/>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717243</v>
      </c>
      <c r="D1503" s="1">
        <v>0</v>
      </c>
      <c r="E1503" s="1">
        <v>0</v>
      </c>
      <c r="F1503" s="1">
        <v>0</v>
      </c>
      <c r="G1503" s="2">
        <f t="shared" si="25"/>
        <v>17213.832000000002</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13501.94</v>
      </c>
      <c r="D1504" s="1">
        <v>0</v>
      </c>
      <c r="E1504" s="1">
        <v>0</v>
      </c>
      <c r="F1504" s="1">
        <v>0</v>
      </c>
      <c r="G1504" s="2">
        <f t="shared" si="25"/>
        <v>337.54850000000005</v>
      </c>
      <c r="H1504" s="2">
        <f t="shared" si="26"/>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48276.09</v>
      </c>
      <c r="D1507" s="1">
        <v>0</v>
      </c>
      <c r="E1507" s="1">
        <v>0</v>
      </c>
      <c r="F1507" s="1">
        <v>0</v>
      </c>
      <c r="G1507" s="2">
        <f t="shared" si="25"/>
        <v>1351.7305199999998</v>
      </c>
      <c r="H1507" s="2">
        <f t="shared" si="26"/>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432.49</v>
      </c>
      <c r="D1509" s="1">
        <v>0</v>
      </c>
      <c r="E1509" s="1">
        <v>0</v>
      </c>
      <c r="F1509" s="1">
        <v>0</v>
      </c>
      <c r="G1509" s="2">
        <f t="shared" si="25"/>
        <v>12.9747</v>
      </c>
      <c r="H1509" s="2">
        <f t="shared" si="26"/>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271352.65999999997</v>
      </c>
      <c r="D1510" s="1">
        <v>0</v>
      </c>
      <c r="E1510" s="1">
        <v>0</v>
      </c>
      <c r="F1510" s="1">
        <v>0</v>
      </c>
      <c r="G1510" s="2">
        <f t="shared" si="25"/>
        <v>8411.93246</v>
      </c>
      <c r="H1510" s="2">
        <f t="shared" si="26"/>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815898.28999999911</v>
      </c>
      <c r="D1517" s="1">
        <v>0</v>
      </c>
      <c r="E1517" s="1">
        <v>0</v>
      </c>
      <c r="F1517" s="1">
        <v>0</v>
      </c>
      <c r="G1517" s="2">
        <f t="shared" si="25"/>
        <v>31004.135019999965</v>
      </c>
      <c r="H1517" s="2">
        <f t="shared" si="26"/>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815898.29</v>
      </c>
      <c r="D1576" s="1">
        <v>0</v>
      </c>
      <c r="E1576" s="1">
        <v>0</v>
      </c>
      <c r="F1576" s="1">
        <v>0</v>
      </c>
      <c r="G1576" s="2">
        <f t="shared" si="25"/>
        <v>79142.134130000006</v>
      </c>
      <c r="H1576" s="2">
        <f t="shared" si="26"/>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815898.29</v>
      </c>
      <c r="D1578" s="1">
        <v>0</v>
      </c>
      <c r="E1578" s="1">
        <v>0</v>
      </c>
      <c r="F1578" s="1">
        <v>0</v>
      </c>
      <c r="G1578" s="2">
        <f t="shared" si="25"/>
        <v>80773.930710000001</v>
      </c>
      <c r="H1578" s="2">
        <f t="shared" si="26"/>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18643</v>
      </c>
      <c r="H6" s="20" t="s">
        <v>26</v>
      </c>
      <c r="I6" s="21" t="s">
        <v>27</v>
      </c>
      <c r="J6" s="4"/>
      <c r="L6" s="4"/>
      <c r="M6" s="4"/>
      <c r="N6" s="4"/>
      <c r="O6" s="4"/>
      <c r="P6" s="4"/>
      <c r="Q6" s="4"/>
      <c r="R6" s="4"/>
      <c r="S6" s="4"/>
      <c r="T6" s="4"/>
      <c r="U6" s="4"/>
      <c r="V6" s="4"/>
      <c r="W6" s="4"/>
      <c r="X6" s="4"/>
    </row>
    <row r="7" spans="1:24" ht="15" customHeight="1" x14ac:dyDescent="0.25">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6.4" x14ac:dyDescent="0.25">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9" t="s">
        <v>29</v>
      </c>
      <c r="B16" s="335" t="str">
        <f>'PR-RAS'!B6</f>
        <v xml:space="preserve">PRIHODI POSLOVANJA (šifre 61+62+63+64+65+66+67+68) </v>
      </c>
      <c r="C16" s="331"/>
      <c r="D16" s="331"/>
      <c r="E16" s="331"/>
      <c r="F16" s="332"/>
      <c r="G16" s="35" t="str">
        <f>'PR-RAS'!C6</f>
        <v>6</v>
      </c>
      <c r="H16" s="206">
        <f>'PR-RAS'!D6</f>
        <v>3965670</v>
      </c>
      <c r="I16" s="206">
        <f>'PR-RAS'!E6</f>
        <v>4519791.8100000005</v>
      </c>
      <c r="J16" s="4"/>
      <c r="K16" s="4"/>
      <c r="L16" s="4"/>
      <c r="M16" s="4"/>
      <c r="N16" s="4"/>
      <c r="O16" s="4"/>
      <c r="P16" s="4"/>
      <c r="Q16" s="4"/>
      <c r="R16" s="4"/>
      <c r="S16" s="4"/>
      <c r="T16" s="4"/>
      <c r="U16" s="4"/>
      <c r="V16" s="4"/>
      <c r="W16" s="4"/>
      <c r="X16" s="4"/>
    </row>
    <row r="17" spans="1:24" ht="12.75" customHeight="1" x14ac:dyDescent="0.25">
      <c r="A17" s="340"/>
      <c r="B17" s="324" t="str">
        <f>'PR-RAS'!B151</f>
        <v xml:space="preserve">RASHODI POSLOVANJA (šifre 31+32+34+35+36+37+38) </v>
      </c>
      <c r="C17" s="325"/>
      <c r="D17" s="325"/>
      <c r="E17" s="325"/>
      <c r="F17" s="326"/>
      <c r="G17" s="36" t="str">
        <f>'PR-RAS'!C151</f>
        <v>3</v>
      </c>
      <c r="H17" s="206">
        <f>'PR-RAS'!D151</f>
        <v>3965914</v>
      </c>
      <c r="I17" s="206">
        <f>'PR-RAS'!E151</f>
        <v>4944751.2499999991</v>
      </c>
      <c r="J17" s="4"/>
      <c r="K17" s="4"/>
      <c r="L17" s="4"/>
      <c r="M17" s="4"/>
      <c r="N17" s="4"/>
      <c r="O17" s="4"/>
      <c r="P17" s="4"/>
      <c r="Q17" s="4"/>
      <c r="R17" s="4"/>
      <c r="S17" s="4"/>
      <c r="T17" s="4"/>
      <c r="U17" s="4"/>
      <c r="V17" s="4"/>
      <c r="W17" s="4"/>
      <c r="X17" s="4"/>
    </row>
    <row r="18" spans="1:24" ht="12.75" customHeight="1" x14ac:dyDescent="0.25">
      <c r="A18" s="340"/>
      <c r="B18" s="324" t="str">
        <f>'PR-RAS'!B645</f>
        <v>Višak prihoda i primitaka raspoloživ u sljedećem razdoblju (šifre X005 + '9221-9222' - Y005 - '9222-9221')</v>
      </c>
      <c r="C18" s="325"/>
      <c r="D18" s="325"/>
      <c r="E18" s="325"/>
      <c r="F18" s="326"/>
      <c r="G18" s="36" t="str">
        <f>'PR-RAS'!C645</f>
        <v>X006</v>
      </c>
      <c r="H18" s="206">
        <f>'PR-RAS'!D645</f>
        <v>490924</v>
      </c>
      <c r="I18" s="206">
        <f>'PR-RAS'!E645</f>
        <v>740382.74000000209</v>
      </c>
      <c r="J18" s="4"/>
      <c r="K18" s="4"/>
      <c r="L18" s="4"/>
      <c r="M18" s="4"/>
      <c r="N18" s="4"/>
      <c r="O18" s="4"/>
      <c r="P18" s="4"/>
      <c r="Q18" s="4"/>
      <c r="R18" s="4"/>
      <c r="S18" s="4"/>
      <c r="T18" s="4"/>
      <c r="U18" s="4"/>
      <c r="V18" s="4"/>
      <c r="W18" s="4"/>
      <c r="X18" s="4"/>
    </row>
    <row r="19" spans="1:24" ht="12.75" customHeight="1" x14ac:dyDescent="0.25">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5">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979438.37</v>
      </c>
      <c r="J33" s="4"/>
      <c r="K33" s="4"/>
      <c r="L33" s="4"/>
      <c r="M33" s="4"/>
      <c r="N33" s="4"/>
      <c r="O33" s="4"/>
      <c r="P33" s="4"/>
      <c r="Q33" s="4"/>
      <c r="R33" s="4"/>
      <c r="S33" s="4"/>
      <c r="T33" s="4"/>
      <c r="U33" s="4"/>
      <c r="V33" s="4"/>
      <c r="W33" s="4"/>
      <c r="X33" s="4"/>
    </row>
    <row r="34" spans="1:24" ht="12.75" customHeight="1" x14ac:dyDescent="0.25">
      <c r="A34" s="340"/>
      <c r="B34" s="324" t="str">
        <f>OBVEZE!B42</f>
        <v>Stanje obveza na kraju izvještajnog razdoblja (šifre V001+V002-V004) i (šifre V007+V009)</v>
      </c>
      <c r="C34" s="325"/>
      <c r="D34" s="325"/>
      <c r="E34" s="325"/>
      <c r="F34" s="326"/>
      <c r="G34" s="181" t="str">
        <f>OBVEZE!C42</f>
        <v>V006</v>
      </c>
      <c r="H34" s="210" t="s">
        <v>46</v>
      </c>
      <c r="I34" s="211">
        <f>OBVEZE!D42</f>
        <v>815898.28999999911</v>
      </c>
      <c r="J34" s="4"/>
      <c r="K34" s="4"/>
      <c r="L34" s="4"/>
      <c r="M34" s="4"/>
      <c r="N34" s="4"/>
      <c r="O34" s="4"/>
      <c r="P34" s="4"/>
      <c r="Q34" s="4"/>
      <c r="R34" s="4"/>
      <c r="S34" s="4"/>
      <c r="T34" s="4"/>
      <c r="U34" s="4"/>
      <c r="V34" s="4"/>
      <c r="W34" s="4"/>
      <c r="X34" s="4"/>
    </row>
    <row r="35" spans="1:24" ht="12.75" customHeight="1" x14ac:dyDescent="0.25">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5">
      <c r="A36" s="341"/>
      <c r="B36" s="327" t="str">
        <f>OBVEZE!B101</f>
        <v>Stanje nedospjelih obveza na kraju izvještajnog razdoblja (šifre V010 + ND23 + ND24 + 'ND dio 25,26')</v>
      </c>
      <c r="C36" s="328"/>
      <c r="D36" s="328"/>
      <c r="E36" s="328"/>
      <c r="F36" s="329"/>
      <c r="G36" s="182" t="str">
        <f>OBVEZE!C101</f>
        <v>V009</v>
      </c>
      <c r="H36" s="214" t="s">
        <v>46</v>
      </c>
      <c r="I36" s="215">
        <f>OBVEZE!D101</f>
        <v>815898.29</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409" sqref="E409"/>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48</v>
      </c>
      <c r="B2" s="362"/>
      <c r="C2" s="362"/>
      <c r="D2" s="362"/>
      <c r="E2" s="362"/>
      <c r="F2" s="362"/>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54</v>
      </c>
      <c r="B5" s="364"/>
      <c r="C5" s="253"/>
      <c r="D5" s="81"/>
      <c r="E5" s="81"/>
      <c r="F5" s="65"/>
    </row>
    <row r="6" spans="1:25" ht="12.75" customHeight="1" x14ac:dyDescent="0.2">
      <c r="A6" s="54">
        <v>6</v>
      </c>
      <c r="B6" s="88" t="s">
        <v>55</v>
      </c>
      <c r="C6" s="55" t="s">
        <v>56</v>
      </c>
      <c r="D6" s="56">
        <f>D7+D44+D50+D82+D106+D124+D133+D139</f>
        <v>3965670</v>
      </c>
      <c r="E6" s="56">
        <f>E7+E44+E50+E82+E106+E124+E133+E139</f>
        <v>4519791.8100000005</v>
      </c>
      <c r="F6" s="57">
        <f t="shared" ref="F6:F131" si="0">IF(D6&lt;&gt;0,IF(E6/D6&gt;=100,"&gt;&gt;100",E6/D6*100),"-")</f>
        <v>113.97296825000569</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2.8" x14ac:dyDescent="0.2">
      <c r="A50" s="54">
        <v>63</v>
      </c>
      <c r="B50" s="100" t="s">
        <v>143</v>
      </c>
      <c r="C50" s="55" t="s">
        <v>144</v>
      </c>
      <c r="D50" s="56">
        <f>D51+D54+D59+D62+D65+D68+D71+D74+D77</f>
        <v>3692956</v>
      </c>
      <c r="E50" s="60">
        <f>E51+E54+E59+E62+E65+E68+E71+E74+E77</f>
        <v>4054525.54</v>
      </c>
      <c r="F50" s="57">
        <f t="shared" si="0"/>
        <v>109.79078927558304</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2.8" x14ac:dyDescent="0.2">
      <c r="A59" s="54">
        <v>633</v>
      </c>
      <c r="B59" s="100" t="s">
        <v>161</v>
      </c>
      <c r="C59" s="55" t="s">
        <v>162</v>
      </c>
      <c r="D59" s="56">
        <f t="shared" ref="D59:E59" si="12">SUM(D60:D61)</f>
        <v>0</v>
      </c>
      <c r="E59" s="56">
        <f t="shared" si="12"/>
        <v>0</v>
      </c>
      <c r="F59" s="57" t="str">
        <f t="shared" si="0"/>
        <v>-</v>
      </c>
    </row>
    <row r="60" spans="1:6" ht="12" x14ac:dyDescent="0.2">
      <c r="A60" s="54">
        <v>6331</v>
      </c>
      <c r="B60" s="100" t="s">
        <v>163</v>
      </c>
      <c r="C60" s="55" t="s">
        <v>164</v>
      </c>
      <c r="D60" s="284"/>
      <c r="E60" s="284"/>
      <c r="F60" s="57" t="str">
        <f t="shared" si="0"/>
        <v>-</v>
      </c>
    </row>
    <row r="61" spans="1:6" ht="12"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2.8" x14ac:dyDescent="0.2">
      <c r="A68" s="54" t="s">
        <v>179</v>
      </c>
      <c r="B68" s="229" t="s">
        <v>180</v>
      </c>
      <c r="C68" s="55" t="s">
        <v>179</v>
      </c>
      <c r="D68" s="56">
        <f t="shared" ref="D68:E68" si="15">SUM(D69:D70)</f>
        <v>3599985</v>
      </c>
      <c r="E68" s="56">
        <f t="shared" si="15"/>
        <v>3692122.36</v>
      </c>
      <c r="F68" s="57">
        <f t="shared" si="0"/>
        <v>102.55938177520183</v>
      </c>
    </row>
    <row r="69" spans="1:6" ht="12.75" customHeight="1" x14ac:dyDescent="0.2">
      <c r="A69" s="54" t="s">
        <v>181</v>
      </c>
      <c r="B69" s="88" t="s">
        <v>182</v>
      </c>
      <c r="C69" s="55" t="s">
        <v>181</v>
      </c>
      <c r="D69" s="284">
        <v>3599985</v>
      </c>
      <c r="E69" s="284">
        <v>3692122.36</v>
      </c>
      <c r="F69" s="57">
        <f t="shared" si="0"/>
        <v>102.55938177520183</v>
      </c>
    </row>
    <row r="70" spans="1:6" ht="12" x14ac:dyDescent="0.2">
      <c r="A70" s="54" t="s">
        <v>183</v>
      </c>
      <c r="B70" s="88" t="s">
        <v>184</v>
      </c>
      <c r="C70" s="55" t="s">
        <v>183</v>
      </c>
      <c r="D70" s="284"/>
      <c r="E70" s="284"/>
      <c r="F70" s="57" t="str">
        <f t="shared" si="0"/>
        <v>-</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18795</v>
      </c>
      <c r="E74" s="56">
        <f t="shared" si="17"/>
        <v>362403.18</v>
      </c>
      <c r="F74" s="57">
        <f t="shared" si="0"/>
        <v>1928.1893056664007</v>
      </c>
    </row>
    <row r="75" spans="1:6" ht="12.75" customHeight="1" x14ac:dyDescent="0.2">
      <c r="A75" s="54" t="s">
        <v>193</v>
      </c>
      <c r="B75" s="88" t="s">
        <v>194</v>
      </c>
      <c r="C75" s="55" t="s">
        <v>193</v>
      </c>
      <c r="D75" s="284">
        <v>18795</v>
      </c>
      <c r="E75" s="284">
        <v>362403.18</v>
      </c>
      <c r="F75" s="57">
        <f t="shared" si="0"/>
        <v>1928.1893056664007</v>
      </c>
    </row>
    <row r="76" spans="1:6" ht="12.75" customHeight="1" x14ac:dyDescent="0.2">
      <c r="A76" s="54" t="s">
        <v>195</v>
      </c>
      <c r="B76" s="88" t="s">
        <v>196</v>
      </c>
      <c r="C76" s="55" t="s">
        <v>195</v>
      </c>
      <c r="D76" s="284"/>
      <c r="E76" s="284"/>
      <c r="F76" s="57" t="str">
        <f t="shared" si="0"/>
        <v>-</v>
      </c>
    </row>
    <row r="77" spans="1:6" ht="12" x14ac:dyDescent="0.2">
      <c r="A77" s="54" t="s">
        <v>197</v>
      </c>
      <c r="B77" s="88" t="s">
        <v>198</v>
      </c>
      <c r="C77" s="55" t="s">
        <v>197</v>
      </c>
      <c r="D77" s="56">
        <f t="shared" ref="D77:E77" si="18">SUM(D78:D81)</f>
        <v>74176</v>
      </c>
      <c r="E77" s="56">
        <f t="shared" si="18"/>
        <v>0</v>
      </c>
      <c r="F77" s="57">
        <f t="shared" si="0"/>
        <v>0</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2.8" x14ac:dyDescent="0.2">
      <c r="A80" s="54">
        <v>6393</v>
      </c>
      <c r="B80" s="88" t="s">
        <v>203</v>
      </c>
      <c r="C80" s="55" t="s">
        <v>204</v>
      </c>
      <c r="D80" s="284">
        <v>74176</v>
      </c>
      <c r="E80" s="284"/>
      <c r="F80" s="57">
        <f t="shared" si="0"/>
        <v>0</v>
      </c>
    </row>
    <row r="81" spans="1:6" ht="22.8"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14</v>
      </c>
      <c r="E82" s="56">
        <f t="shared" si="19"/>
        <v>2.84</v>
      </c>
      <c r="F82" s="57">
        <f t="shared" si="0"/>
        <v>20.285714285714285</v>
      </c>
    </row>
    <row r="83" spans="1:6" ht="12.75" customHeight="1" x14ac:dyDescent="0.2">
      <c r="A83" s="54">
        <v>641</v>
      </c>
      <c r="B83" s="88" t="s">
        <v>209</v>
      </c>
      <c r="C83" s="55" t="s">
        <v>210</v>
      </c>
      <c r="D83" s="56">
        <f t="shared" ref="D83:E83" si="20">SUM(D84:D90)</f>
        <v>14</v>
      </c>
      <c r="E83" s="56">
        <f t="shared" si="20"/>
        <v>2.84</v>
      </c>
      <c r="F83" s="57">
        <f t="shared" si="0"/>
        <v>20.285714285714285</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14</v>
      </c>
      <c r="E85" s="284">
        <v>2.84</v>
      </c>
      <c r="F85" s="57">
        <f t="shared" si="0"/>
        <v>20.285714285714285</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2.8"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c r="E99" s="284"/>
      <c r="F99" s="57" t="str">
        <f t="shared" si="0"/>
        <v>-</v>
      </c>
    </row>
    <row r="100" spans="1:6" ht="22.8" x14ac:dyDescent="0.2">
      <c r="A100" s="54">
        <v>6432</v>
      </c>
      <c r="B100" s="229" t="s">
        <v>243</v>
      </c>
      <c r="C100" s="55" t="s">
        <v>244</v>
      </c>
      <c r="D100" s="284"/>
      <c r="E100" s="284"/>
      <c r="F100" s="57" t="str">
        <f t="shared" si="0"/>
        <v>-</v>
      </c>
    </row>
    <row r="101" spans="1:6" ht="22.8"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2.8" x14ac:dyDescent="0.2">
      <c r="A103" s="54">
        <v>6435</v>
      </c>
      <c r="B103" s="229" t="s">
        <v>249</v>
      </c>
      <c r="C103" s="55" t="s">
        <v>250</v>
      </c>
      <c r="D103" s="284"/>
      <c r="E103" s="284"/>
      <c r="F103" s="57" t="str">
        <f t="shared" si="0"/>
        <v>-</v>
      </c>
    </row>
    <row r="104" spans="1:6" ht="22.8"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2.8"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2.8"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2.8" x14ac:dyDescent="0.2">
      <c r="A124" s="54">
        <v>66</v>
      </c>
      <c r="B124" s="273" t="s">
        <v>291</v>
      </c>
      <c r="C124" s="55" t="s">
        <v>292</v>
      </c>
      <c r="D124" s="56">
        <f t="shared" ref="D124:E124" si="27">D125+D128</f>
        <v>2040</v>
      </c>
      <c r="E124" s="56">
        <f t="shared" si="27"/>
        <v>4575.93</v>
      </c>
      <c r="F124" s="57">
        <f t="shared" si="0"/>
        <v>224.31029411764709</v>
      </c>
    </row>
    <row r="125" spans="1:6" ht="12.75" customHeight="1" x14ac:dyDescent="0.2">
      <c r="A125" s="54">
        <v>661</v>
      </c>
      <c r="B125" s="100" t="s">
        <v>293</v>
      </c>
      <c r="C125" s="55" t="s">
        <v>294</v>
      </c>
      <c r="D125" s="56">
        <f t="shared" ref="D125:E125" si="28">SUM(D126:D127)</f>
        <v>2040</v>
      </c>
      <c r="E125" s="56">
        <f t="shared" si="28"/>
        <v>4575.93</v>
      </c>
      <c r="F125" s="57">
        <f t="shared" si="0"/>
        <v>224.31029411764709</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2040</v>
      </c>
      <c r="E127" s="284">
        <v>4575.93</v>
      </c>
      <c r="F127" s="57">
        <f t="shared" si="0"/>
        <v>224.31029411764709</v>
      </c>
    </row>
    <row r="128" spans="1:6" ht="22.8"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2.8" x14ac:dyDescent="0.2">
      <c r="A131" s="58" t="s">
        <v>305</v>
      </c>
      <c r="B131" s="274" t="s">
        <v>306</v>
      </c>
      <c r="C131" s="59" t="s">
        <v>305</v>
      </c>
      <c r="D131" s="284"/>
      <c r="E131" s="284"/>
      <c r="F131" s="57" t="str">
        <f t="shared" si="0"/>
        <v>-</v>
      </c>
    </row>
    <row r="132" spans="1:6" ht="22.8" x14ac:dyDescent="0.2">
      <c r="A132" s="58" t="s">
        <v>307</v>
      </c>
      <c r="B132" s="274" t="s">
        <v>308</v>
      </c>
      <c r="C132" s="59" t="s">
        <v>307</v>
      </c>
      <c r="D132" s="284"/>
      <c r="E132" s="284"/>
      <c r="F132" s="57" t="str">
        <f>IF(D132&lt;&gt;0,IF(E132/D132&gt;=100,"&gt;&gt;100",E132/D132*100),"-")</f>
        <v>-</v>
      </c>
    </row>
    <row r="133" spans="1:6" ht="22.8" x14ac:dyDescent="0.2">
      <c r="A133" s="54">
        <v>67</v>
      </c>
      <c r="B133" s="229" t="s">
        <v>309</v>
      </c>
      <c r="C133" s="55" t="s">
        <v>310</v>
      </c>
      <c r="D133" s="56">
        <f t="shared" ref="D133:E133" si="30">D134+D138</f>
        <v>269390</v>
      </c>
      <c r="E133" s="56">
        <f t="shared" si="30"/>
        <v>457271.25</v>
      </c>
      <c r="F133" s="57">
        <f t="shared" ref="F133:F223" si="31">IF(D133&lt;&gt;0,IF(E133/D133&gt;=100,"&gt;&gt;100",E133/D133*100),"-")</f>
        <v>169.74321615501688</v>
      </c>
    </row>
    <row r="134" spans="1:6" ht="22.8" x14ac:dyDescent="0.2">
      <c r="A134" s="54">
        <v>671</v>
      </c>
      <c r="B134" s="229" t="s">
        <v>311</v>
      </c>
      <c r="C134" s="55" t="s">
        <v>312</v>
      </c>
      <c r="D134" s="56">
        <f t="shared" ref="D134:E134" si="32">SUM(D135:D137)</f>
        <v>269390</v>
      </c>
      <c r="E134" s="56">
        <f t="shared" si="32"/>
        <v>457271.25</v>
      </c>
      <c r="F134" s="57">
        <f t="shared" si="31"/>
        <v>169.74321615501688</v>
      </c>
    </row>
    <row r="135" spans="1:6" ht="12.75" customHeight="1" x14ac:dyDescent="0.2">
      <c r="A135" s="54">
        <v>6711</v>
      </c>
      <c r="B135" s="88" t="s">
        <v>313</v>
      </c>
      <c r="C135" s="55" t="s">
        <v>314</v>
      </c>
      <c r="D135" s="284">
        <v>269390</v>
      </c>
      <c r="E135" s="284">
        <v>360446.25</v>
      </c>
      <c r="F135" s="57">
        <f t="shared" si="31"/>
        <v>133.80090203793756</v>
      </c>
    </row>
    <row r="136" spans="1:6" ht="22.8" x14ac:dyDescent="0.2">
      <c r="A136" s="54">
        <v>6712</v>
      </c>
      <c r="B136" s="229" t="s">
        <v>315</v>
      </c>
      <c r="C136" s="55" t="s">
        <v>316</v>
      </c>
      <c r="D136" s="284"/>
      <c r="E136" s="284">
        <v>96825</v>
      </c>
      <c r="F136" s="57" t="str">
        <f t="shared" si="31"/>
        <v>-</v>
      </c>
    </row>
    <row r="137" spans="1:6" ht="22.8"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1270</v>
      </c>
      <c r="E139" s="56">
        <f t="shared" si="33"/>
        <v>3416.25</v>
      </c>
      <c r="F139" s="57">
        <f t="shared" si="31"/>
        <v>268.99606299212599</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1270</v>
      </c>
      <c r="E150" s="284">
        <v>3416.25</v>
      </c>
      <c r="F150" s="57">
        <f t="shared" si="31"/>
        <v>268.99606299212599</v>
      </c>
    </row>
    <row r="151" spans="1:6" ht="12.75" customHeight="1" x14ac:dyDescent="0.2">
      <c r="A151" s="54">
        <v>3</v>
      </c>
      <c r="B151" s="88" t="s">
        <v>345</v>
      </c>
      <c r="C151" s="55" t="s">
        <v>53</v>
      </c>
      <c r="D151" s="56">
        <f t="shared" ref="D151:E151" si="35">D152+D163+D196+D215+D224+D252+D263</f>
        <v>3965914</v>
      </c>
      <c r="E151" s="56">
        <f t="shared" si="35"/>
        <v>4944751.2499999991</v>
      </c>
      <c r="F151" s="57">
        <f t="shared" si="31"/>
        <v>124.68125254354985</v>
      </c>
    </row>
    <row r="152" spans="1:6" ht="12.75" customHeight="1" x14ac:dyDescent="0.2">
      <c r="A152" s="54">
        <v>31</v>
      </c>
      <c r="B152" s="88" t="s">
        <v>346</v>
      </c>
      <c r="C152" s="55" t="s">
        <v>35</v>
      </c>
      <c r="D152" s="56">
        <f t="shared" ref="D152:E152" si="36">D153+D158+D159</f>
        <v>3637737</v>
      </c>
      <c r="E152" s="56">
        <f t="shared" si="36"/>
        <v>3856501.28</v>
      </c>
      <c r="F152" s="57">
        <f t="shared" si="31"/>
        <v>106.01374645830634</v>
      </c>
    </row>
    <row r="153" spans="1:6" ht="12.75" customHeight="1" x14ac:dyDescent="0.2">
      <c r="A153" s="54">
        <v>311</v>
      </c>
      <c r="B153" s="88" t="s">
        <v>347</v>
      </c>
      <c r="C153" s="55" t="s">
        <v>348</v>
      </c>
      <c r="D153" s="56">
        <f t="shared" ref="D153:E153" si="37">SUM(D154:D157)</f>
        <v>3043299</v>
      </c>
      <c r="E153" s="56">
        <f t="shared" si="37"/>
        <v>3239745.9</v>
      </c>
      <c r="F153" s="57">
        <f t="shared" si="31"/>
        <v>106.45506406041601</v>
      </c>
    </row>
    <row r="154" spans="1:6" ht="12.75" customHeight="1" x14ac:dyDescent="0.2">
      <c r="A154" s="54">
        <v>3111</v>
      </c>
      <c r="B154" s="88" t="s">
        <v>349</v>
      </c>
      <c r="C154" s="55" t="s">
        <v>350</v>
      </c>
      <c r="D154" s="284">
        <v>3043299</v>
      </c>
      <c r="E154" s="284">
        <v>3239745.9</v>
      </c>
      <c r="F154" s="57">
        <f t="shared" si="31"/>
        <v>106.45506406041601</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121038</v>
      </c>
      <c r="E158" s="284">
        <v>109081.65</v>
      </c>
      <c r="F158" s="57">
        <f t="shared" si="31"/>
        <v>90.121821246220193</v>
      </c>
    </row>
    <row r="159" spans="1:6" ht="12.75" customHeight="1" x14ac:dyDescent="0.2">
      <c r="A159" s="54">
        <v>313</v>
      </c>
      <c r="B159" s="88" t="s">
        <v>359</v>
      </c>
      <c r="C159" s="55" t="s">
        <v>360</v>
      </c>
      <c r="D159" s="56">
        <f t="shared" ref="D159:E159" si="38">SUM(D160:D162)</f>
        <v>473400</v>
      </c>
      <c r="E159" s="56">
        <f t="shared" si="38"/>
        <v>507673.73</v>
      </c>
      <c r="F159" s="57">
        <f t="shared" si="31"/>
        <v>107.23990916772286</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473400</v>
      </c>
      <c r="E161" s="284">
        <v>507673.73</v>
      </c>
      <c r="F161" s="57">
        <f t="shared" si="31"/>
        <v>107.23990916772286</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299626</v>
      </c>
      <c r="E163" s="56">
        <f t="shared" si="39"/>
        <v>694914.30999999994</v>
      </c>
      <c r="F163" s="57">
        <f t="shared" si="31"/>
        <v>231.92723929165021</v>
      </c>
    </row>
    <row r="164" spans="1:6" ht="12.75" customHeight="1" x14ac:dyDescent="0.2">
      <c r="A164" s="54">
        <v>321</v>
      </c>
      <c r="B164" s="88" t="s">
        <v>368</v>
      </c>
      <c r="C164" s="55" t="s">
        <v>369</v>
      </c>
      <c r="D164" s="56">
        <f t="shared" ref="D164:E164" si="40">SUM(D165:D168)</f>
        <v>95678</v>
      </c>
      <c r="E164" s="56">
        <f t="shared" si="40"/>
        <v>330511.81</v>
      </c>
      <c r="F164" s="57">
        <f t="shared" si="31"/>
        <v>345.44180480361211</v>
      </c>
    </row>
    <row r="165" spans="1:6" ht="12.75" customHeight="1" x14ac:dyDescent="0.2">
      <c r="A165" s="54">
        <v>3211</v>
      </c>
      <c r="B165" s="88" t="s">
        <v>370</v>
      </c>
      <c r="C165" s="55" t="s">
        <v>371</v>
      </c>
      <c r="D165" s="284">
        <v>5829</v>
      </c>
      <c r="E165" s="284">
        <v>256006.8</v>
      </c>
      <c r="F165" s="57">
        <f t="shared" si="31"/>
        <v>4391.9505918682444</v>
      </c>
    </row>
    <row r="166" spans="1:6" ht="12.75" customHeight="1" x14ac:dyDescent="0.2">
      <c r="A166" s="54">
        <v>3212</v>
      </c>
      <c r="B166" s="88" t="s">
        <v>372</v>
      </c>
      <c r="C166" s="55" t="s">
        <v>373</v>
      </c>
      <c r="D166" s="284">
        <v>74196</v>
      </c>
      <c r="E166" s="284">
        <v>72455.009999999995</v>
      </c>
      <c r="F166" s="57">
        <f t="shared" si="31"/>
        <v>97.653525796538887</v>
      </c>
    </row>
    <row r="167" spans="1:6" ht="12.75" customHeight="1" x14ac:dyDescent="0.2">
      <c r="A167" s="54">
        <v>3213</v>
      </c>
      <c r="B167" s="88" t="s">
        <v>374</v>
      </c>
      <c r="C167" s="55" t="s">
        <v>375</v>
      </c>
      <c r="D167" s="284">
        <v>15653</v>
      </c>
      <c r="E167" s="284">
        <v>2050</v>
      </c>
      <c r="F167" s="57">
        <f t="shared" si="31"/>
        <v>13.096531016418577</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91266</v>
      </c>
      <c r="E169" s="56">
        <f t="shared" si="41"/>
        <v>105798.65</v>
      </c>
      <c r="F169" s="57">
        <f t="shared" si="31"/>
        <v>115.9233997326496</v>
      </c>
    </row>
    <row r="170" spans="1:6" ht="12.75" customHeight="1" x14ac:dyDescent="0.2">
      <c r="A170" s="54">
        <v>3221</v>
      </c>
      <c r="B170" s="88" t="s">
        <v>380</v>
      </c>
      <c r="C170" s="55" t="s">
        <v>381</v>
      </c>
      <c r="D170" s="284">
        <v>28899</v>
      </c>
      <c r="E170" s="284">
        <v>40085.18</v>
      </c>
      <c r="F170" s="57">
        <f t="shared" si="31"/>
        <v>138.70784456209557</v>
      </c>
    </row>
    <row r="171" spans="1:6" ht="12.75" customHeight="1" x14ac:dyDescent="0.2">
      <c r="A171" s="54">
        <v>3222</v>
      </c>
      <c r="B171" s="88" t="s">
        <v>382</v>
      </c>
      <c r="C171" s="55" t="s">
        <v>383</v>
      </c>
      <c r="D171" s="284">
        <v>7353</v>
      </c>
      <c r="E171" s="284">
        <v>15255.63</v>
      </c>
      <c r="F171" s="57">
        <f t="shared" si="31"/>
        <v>207.47490820073438</v>
      </c>
    </row>
    <row r="172" spans="1:6" ht="12.75" customHeight="1" x14ac:dyDescent="0.2">
      <c r="A172" s="54">
        <v>3223</v>
      </c>
      <c r="B172" s="88" t="s">
        <v>384</v>
      </c>
      <c r="C172" s="55" t="s">
        <v>385</v>
      </c>
      <c r="D172" s="284">
        <v>52422</v>
      </c>
      <c r="E172" s="284">
        <v>48355.09</v>
      </c>
      <c r="F172" s="57">
        <f t="shared" si="31"/>
        <v>92.241978558620417</v>
      </c>
    </row>
    <row r="173" spans="1:6" ht="12.75" customHeight="1" x14ac:dyDescent="0.2">
      <c r="A173" s="54">
        <v>3224</v>
      </c>
      <c r="B173" s="88" t="s">
        <v>386</v>
      </c>
      <c r="C173" s="55" t="s">
        <v>387</v>
      </c>
      <c r="D173" s="284">
        <v>1326</v>
      </c>
      <c r="E173" s="284">
        <v>300.5</v>
      </c>
      <c r="F173" s="57">
        <f t="shared" si="31"/>
        <v>22.66214177978884</v>
      </c>
    </row>
    <row r="174" spans="1:6" ht="12.75" customHeight="1" x14ac:dyDescent="0.2">
      <c r="A174" s="54">
        <v>3225</v>
      </c>
      <c r="B174" s="88" t="s">
        <v>388</v>
      </c>
      <c r="C174" s="55" t="s">
        <v>389</v>
      </c>
      <c r="D174" s="284">
        <v>1266</v>
      </c>
      <c r="E174" s="284">
        <v>1802.25</v>
      </c>
      <c r="F174" s="57">
        <f t="shared" si="31"/>
        <v>142.35781990521329</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48182</v>
      </c>
      <c r="E177" s="56">
        <f t="shared" si="42"/>
        <v>174149.33</v>
      </c>
      <c r="F177" s="57">
        <f t="shared" si="31"/>
        <v>361.44064173342741</v>
      </c>
    </row>
    <row r="178" spans="1:6" ht="12.75" customHeight="1" x14ac:dyDescent="0.2">
      <c r="A178" s="54">
        <v>3231</v>
      </c>
      <c r="B178" s="88" t="s">
        <v>396</v>
      </c>
      <c r="C178" s="55" t="s">
        <v>397</v>
      </c>
      <c r="D178" s="284">
        <v>7570</v>
      </c>
      <c r="E178" s="284">
        <v>12448.44</v>
      </c>
      <c r="F178" s="57">
        <f t="shared" si="31"/>
        <v>164.44438573315722</v>
      </c>
    </row>
    <row r="179" spans="1:6" ht="12.75" customHeight="1" x14ac:dyDescent="0.2">
      <c r="A179" s="54">
        <v>3232</v>
      </c>
      <c r="B179" s="88" t="s">
        <v>398</v>
      </c>
      <c r="C179" s="55" t="s">
        <v>399</v>
      </c>
      <c r="D179" s="284">
        <v>5809</v>
      </c>
      <c r="E179" s="284">
        <v>32160.69</v>
      </c>
      <c r="F179" s="57">
        <f t="shared" si="31"/>
        <v>553.63556550180749</v>
      </c>
    </row>
    <row r="180" spans="1:6" ht="12.75" customHeight="1" x14ac:dyDescent="0.2">
      <c r="A180" s="54">
        <v>3233</v>
      </c>
      <c r="B180" s="88" t="s">
        <v>400</v>
      </c>
      <c r="C180" s="55" t="s">
        <v>401</v>
      </c>
      <c r="D180" s="284">
        <v>5462</v>
      </c>
      <c r="E180" s="284">
        <v>1937.5</v>
      </c>
      <c r="F180" s="57">
        <f t="shared" si="31"/>
        <v>35.472354448919809</v>
      </c>
    </row>
    <row r="181" spans="1:6" ht="12.75" customHeight="1" x14ac:dyDescent="0.2">
      <c r="A181" s="54">
        <v>3234</v>
      </c>
      <c r="B181" s="88" t="s">
        <v>402</v>
      </c>
      <c r="C181" s="55" t="s">
        <v>403</v>
      </c>
      <c r="D181" s="284">
        <v>9089</v>
      </c>
      <c r="E181" s="284">
        <v>9467.1299999999992</v>
      </c>
      <c r="F181" s="57">
        <f t="shared" si="31"/>
        <v>104.16030366376938</v>
      </c>
    </row>
    <row r="182" spans="1:6" ht="12.75" customHeight="1" x14ac:dyDescent="0.2">
      <c r="A182" s="54">
        <v>3235</v>
      </c>
      <c r="B182" s="88" t="s">
        <v>404</v>
      </c>
      <c r="C182" s="55" t="s">
        <v>405</v>
      </c>
      <c r="D182" s="284">
        <v>77</v>
      </c>
      <c r="E182" s="284">
        <v>53971.25</v>
      </c>
      <c r="F182" s="57" t="str">
        <f t="shared" si="31"/>
        <v>&gt;&gt;100</v>
      </c>
    </row>
    <row r="183" spans="1:6" ht="12.75" customHeight="1" x14ac:dyDescent="0.2">
      <c r="A183" s="54">
        <v>3236</v>
      </c>
      <c r="B183" s="88" t="s">
        <v>406</v>
      </c>
      <c r="C183" s="55" t="s">
        <v>407</v>
      </c>
      <c r="D183" s="284"/>
      <c r="E183" s="284">
        <v>3940</v>
      </c>
      <c r="F183" s="57" t="str">
        <f t="shared" si="31"/>
        <v>-</v>
      </c>
    </row>
    <row r="184" spans="1:6" ht="12.75" customHeight="1" x14ac:dyDescent="0.2">
      <c r="A184" s="54">
        <v>3237</v>
      </c>
      <c r="B184" s="88" t="s">
        <v>408</v>
      </c>
      <c r="C184" s="55" t="s">
        <v>409</v>
      </c>
      <c r="D184" s="284"/>
      <c r="E184" s="284">
        <v>1505</v>
      </c>
      <c r="F184" s="57" t="str">
        <f t="shared" si="31"/>
        <v>-</v>
      </c>
    </row>
    <row r="185" spans="1:6" ht="12.75" customHeight="1" x14ac:dyDescent="0.2">
      <c r="A185" s="54">
        <v>3238</v>
      </c>
      <c r="B185" s="88" t="s">
        <v>410</v>
      </c>
      <c r="C185" s="55" t="s">
        <v>411</v>
      </c>
      <c r="D185" s="284">
        <v>15950</v>
      </c>
      <c r="E185" s="284">
        <v>16692.419999999998</v>
      </c>
      <c r="F185" s="57">
        <f t="shared" si="31"/>
        <v>104.65467084639496</v>
      </c>
    </row>
    <row r="186" spans="1:6" ht="12.75" customHeight="1" x14ac:dyDescent="0.2">
      <c r="A186" s="54">
        <v>3239</v>
      </c>
      <c r="B186" s="88" t="s">
        <v>412</v>
      </c>
      <c r="C186" s="55" t="s">
        <v>413</v>
      </c>
      <c r="D186" s="284">
        <v>4225</v>
      </c>
      <c r="E186" s="284">
        <v>42026.9</v>
      </c>
      <c r="F186" s="57">
        <f t="shared" si="31"/>
        <v>994.7195266272189</v>
      </c>
    </row>
    <row r="187" spans="1:6" ht="12.75" customHeight="1" x14ac:dyDescent="0.2">
      <c r="A187" s="54">
        <v>324</v>
      </c>
      <c r="B187" s="88" t="s">
        <v>414</v>
      </c>
      <c r="C187" s="55" t="s">
        <v>415</v>
      </c>
      <c r="D187" s="284"/>
      <c r="E187" s="284">
        <v>41679.360000000001</v>
      </c>
      <c r="F187" s="57" t="str">
        <f t="shared" si="31"/>
        <v>-</v>
      </c>
    </row>
    <row r="188" spans="1:6" ht="12.75" customHeight="1" x14ac:dyDescent="0.2">
      <c r="A188" s="54">
        <v>329</v>
      </c>
      <c r="B188" s="88" t="s">
        <v>416</v>
      </c>
      <c r="C188" s="55" t="s">
        <v>417</v>
      </c>
      <c r="D188" s="56">
        <f t="shared" ref="D188:E188" si="43">SUM(D189:D195)</f>
        <v>64500</v>
      </c>
      <c r="E188" s="56">
        <f t="shared" si="43"/>
        <v>42775.159999999996</v>
      </c>
      <c r="F188" s="57">
        <f t="shared" si="31"/>
        <v>66.318077519379841</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7320</v>
      </c>
      <c r="E190" s="284">
        <v>20011.23</v>
      </c>
      <c r="F190" s="57">
        <f t="shared" si="31"/>
        <v>273.37745901639346</v>
      </c>
    </row>
    <row r="191" spans="1:6" ht="12.75" customHeight="1" x14ac:dyDescent="0.2">
      <c r="A191" s="54">
        <v>3293</v>
      </c>
      <c r="B191" s="88" t="s">
        <v>422</v>
      </c>
      <c r="C191" s="55" t="s">
        <v>423</v>
      </c>
      <c r="D191" s="284">
        <v>229</v>
      </c>
      <c r="E191" s="284">
        <v>790</v>
      </c>
      <c r="F191" s="57">
        <f t="shared" si="31"/>
        <v>344.97816593886461</v>
      </c>
    </row>
    <row r="192" spans="1:6" ht="12.75" customHeight="1" x14ac:dyDescent="0.2">
      <c r="A192" s="54">
        <v>3294</v>
      </c>
      <c r="B192" s="88" t="s">
        <v>424</v>
      </c>
      <c r="C192" s="55" t="s">
        <v>425</v>
      </c>
      <c r="D192" s="284">
        <v>1000</v>
      </c>
      <c r="E192" s="284">
        <v>1000</v>
      </c>
      <c r="F192" s="57">
        <f t="shared" si="31"/>
        <v>100</v>
      </c>
    </row>
    <row r="193" spans="1:6" ht="12.75" customHeight="1" x14ac:dyDescent="0.2">
      <c r="A193" s="54">
        <v>3295</v>
      </c>
      <c r="B193" s="88" t="s">
        <v>426</v>
      </c>
      <c r="C193" s="55" t="s">
        <v>427</v>
      </c>
      <c r="D193" s="284">
        <v>11568</v>
      </c>
      <c r="E193" s="284">
        <v>7549.01</v>
      </c>
      <c r="F193" s="57">
        <f t="shared" si="31"/>
        <v>65.257693637621031</v>
      </c>
    </row>
    <row r="194" spans="1:6" ht="12.75" customHeight="1" x14ac:dyDescent="0.2">
      <c r="A194" s="54" t="s">
        <v>428</v>
      </c>
      <c r="B194" s="88" t="s">
        <v>429</v>
      </c>
      <c r="C194" s="55" t="s">
        <v>428</v>
      </c>
      <c r="D194" s="284">
        <v>40074</v>
      </c>
      <c r="E194" s="284">
        <v>11192.67</v>
      </c>
      <c r="F194" s="57">
        <f t="shared" si="31"/>
        <v>27.930004491690376</v>
      </c>
    </row>
    <row r="195" spans="1:6" ht="12.75" customHeight="1" x14ac:dyDescent="0.2">
      <c r="A195" s="54">
        <v>3299</v>
      </c>
      <c r="B195" s="88" t="s">
        <v>430</v>
      </c>
      <c r="C195" s="55" t="s">
        <v>431</v>
      </c>
      <c r="D195" s="284">
        <v>4309</v>
      </c>
      <c r="E195" s="284">
        <v>2232.25</v>
      </c>
      <c r="F195" s="57">
        <f t="shared" si="31"/>
        <v>51.80436296124391</v>
      </c>
    </row>
    <row r="196" spans="1:6" ht="12.75" customHeight="1" x14ac:dyDescent="0.2">
      <c r="A196" s="54">
        <v>34</v>
      </c>
      <c r="B196" s="229" t="s">
        <v>432</v>
      </c>
      <c r="C196" s="55" t="s">
        <v>433</v>
      </c>
      <c r="D196" s="56">
        <f t="shared" ref="D196:E196" si="44">D197+D202+D210</f>
        <v>28551</v>
      </c>
      <c r="E196" s="56">
        <f t="shared" si="44"/>
        <v>13540.85</v>
      </c>
      <c r="F196" s="57">
        <f t="shared" si="31"/>
        <v>47.426885222934402</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28551</v>
      </c>
      <c r="E210" s="56">
        <f t="shared" si="47"/>
        <v>13540.85</v>
      </c>
      <c r="F210" s="57">
        <f t="shared" si="31"/>
        <v>47.426885222934402</v>
      </c>
    </row>
    <row r="211" spans="1:6" ht="12.75" customHeight="1" x14ac:dyDescent="0.2">
      <c r="A211" s="54">
        <v>3431</v>
      </c>
      <c r="B211" s="229" t="s">
        <v>462</v>
      </c>
      <c r="C211" s="55" t="s">
        <v>463</v>
      </c>
      <c r="D211" s="284">
        <v>1392</v>
      </c>
      <c r="E211" s="284">
        <v>2568.31</v>
      </c>
      <c r="F211" s="57">
        <f t="shared" si="31"/>
        <v>184.50502873563218</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27159</v>
      </c>
      <c r="E213" s="284">
        <v>10970.04</v>
      </c>
      <c r="F213" s="57">
        <f t="shared" si="31"/>
        <v>40.391914282558275</v>
      </c>
    </row>
    <row r="214" spans="1:6" ht="12.75" customHeight="1" x14ac:dyDescent="0.2">
      <c r="A214" s="54">
        <v>3434</v>
      </c>
      <c r="B214" s="88" t="s">
        <v>468</v>
      </c>
      <c r="C214" s="55" t="s">
        <v>469</v>
      </c>
      <c r="D214" s="284"/>
      <c r="E214" s="284">
        <v>2.5</v>
      </c>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2.8" x14ac:dyDescent="0.2">
      <c r="A250" s="54" t="s">
        <v>538</v>
      </c>
      <c r="B250" s="88" t="s">
        <v>203</v>
      </c>
      <c r="C250" s="55" t="s">
        <v>538</v>
      </c>
      <c r="D250" s="284"/>
      <c r="E250" s="284"/>
      <c r="F250" s="57" t="str">
        <f t="shared" si="61"/>
        <v>-</v>
      </c>
    </row>
    <row r="251" spans="1:6" ht="22.8" x14ac:dyDescent="0.2">
      <c r="A251" s="54" t="s">
        <v>539</v>
      </c>
      <c r="B251" s="88" t="s">
        <v>205</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379794.81</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379794.81</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v>379794.81</v>
      </c>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3965914</v>
      </c>
      <c r="E289" s="56">
        <f t="shared" si="79"/>
        <v>4944751.2499999991</v>
      </c>
      <c r="F289" s="57">
        <f t="shared" si="76"/>
        <v>124.68125254354985</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244</v>
      </c>
      <c r="E291" s="56">
        <f>IF(E289&gt;=E6,E289-E6,0)</f>
        <v>424959.43999999855</v>
      </c>
      <c r="F291" s="57" t="str">
        <f t="shared" si="76"/>
        <v>&gt;&gt;100</v>
      </c>
    </row>
    <row r="292" spans="1:6" ht="12.75" customHeight="1" x14ac:dyDescent="0.2">
      <c r="A292" s="54">
        <v>92211</v>
      </c>
      <c r="B292" s="88" t="s">
        <v>620</v>
      </c>
      <c r="C292" s="55" t="s">
        <v>621</v>
      </c>
      <c r="D292" s="284">
        <v>523450</v>
      </c>
      <c r="E292" s="284">
        <v>1267985</v>
      </c>
      <c r="F292" s="57">
        <f t="shared" si="76"/>
        <v>242.23612570446079</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12"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5">
      <c r="A297" s="363" t="s">
        <v>630</v>
      </c>
      <c r="B297" s="364"/>
      <c r="C297" s="258"/>
      <c r="D297" s="64"/>
      <c r="E297" s="64"/>
      <c r="F297" s="65"/>
    </row>
    <row r="298" spans="1:6" ht="12.75" customHeight="1" x14ac:dyDescent="0.2">
      <c r="A298" s="54">
        <v>7</v>
      </c>
      <c r="B298" s="88" t="s">
        <v>631</v>
      </c>
      <c r="C298" s="55" t="s">
        <v>632</v>
      </c>
      <c r="D298" s="56">
        <f t="shared" ref="D298:E298" si="80">D299+D311+D344+D348</f>
        <v>262</v>
      </c>
      <c r="E298" s="56">
        <f t="shared" si="80"/>
        <v>299.82</v>
      </c>
      <c r="F298" s="57">
        <f t="shared" ref="F298:F418" si="81">IF(D298&lt;&gt;0,IF(E298/D298&gt;=100,"&gt;&gt;100",E298/D298*100),"-")</f>
        <v>114.43511450381678</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262</v>
      </c>
      <c r="E311" s="56">
        <f t="shared" si="85"/>
        <v>299.82</v>
      </c>
      <c r="F311" s="57">
        <f t="shared" si="81"/>
        <v>114.43511450381678</v>
      </c>
    </row>
    <row r="312" spans="1:6" ht="12.75" customHeight="1" x14ac:dyDescent="0.2">
      <c r="A312" s="54">
        <v>721</v>
      </c>
      <c r="B312" s="88" t="s">
        <v>659</v>
      </c>
      <c r="C312" s="55" t="s">
        <v>660</v>
      </c>
      <c r="D312" s="56">
        <f t="shared" ref="D312:E312" si="86">SUM(D313:D316)</f>
        <v>262</v>
      </c>
      <c r="E312" s="56">
        <f t="shared" si="86"/>
        <v>299.82</v>
      </c>
      <c r="F312" s="57">
        <f t="shared" si="81"/>
        <v>114.43511450381678</v>
      </c>
    </row>
    <row r="313" spans="1:6" ht="12.75" customHeight="1" x14ac:dyDescent="0.2">
      <c r="A313" s="54">
        <v>7211</v>
      </c>
      <c r="B313" s="88" t="s">
        <v>661</v>
      </c>
      <c r="C313" s="55" t="s">
        <v>662</v>
      </c>
      <c r="D313" s="284">
        <v>262</v>
      </c>
      <c r="E313" s="284">
        <v>299.82</v>
      </c>
      <c r="F313" s="57">
        <f t="shared" si="81"/>
        <v>114.43511450381678</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32544</v>
      </c>
      <c r="E350" s="56">
        <f t="shared" si="95"/>
        <v>102942.64</v>
      </c>
      <c r="F350" s="57">
        <f t="shared" si="81"/>
        <v>316.31833824975416</v>
      </c>
    </row>
    <row r="351" spans="1:6" ht="12.75" customHeight="1" x14ac:dyDescent="0.2">
      <c r="A351" s="54">
        <v>41</v>
      </c>
      <c r="B351" s="88" t="s">
        <v>737</v>
      </c>
      <c r="C351" s="55" t="s">
        <v>738</v>
      </c>
      <c r="D351" s="56">
        <f t="shared" ref="D351:E351" si="96">D352+D356</f>
        <v>0</v>
      </c>
      <c r="E351" s="56">
        <f t="shared" si="96"/>
        <v>10972.5</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10972.5</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v>10972.5</v>
      </c>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32544</v>
      </c>
      <c r="E363" s="56">
        <f t="shared" si="99"/>
        <v>91970.14</v>
      </c>
      <c r="F363" s="57">
        <f t="shared" si="81"/>
        <v>282.60244591937067</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32544</v>
      </c>
      <c r="E369" s="56">
        <f t="shared" si="101"/>
        <v>90308.13</v>
      </c>
      <c r="F369" s="57">
        <f t="shared" si="81"/>
        <v>277.49548303834808</v>
      </c>
    </row>
    <row r="370" spans="1:6" ht="12.75" customHeight="1" x14ac:dyDescent="0.2">
      <c r="A370" s="54">
        <v>4221</v>
      </c>
      <c r="B370" s="88" t="s">
        <v>671</v>
      </c>
      <c r="C370" s="55" t="s">
        <v>763</v>
      </c>
      <c r="D370" s="284">
        <v>22798</v>
      </c>
      <c r="E370" s="284">
        <v>84000</v>
      </c>
      <c r="F370" s="57">
        <f t="shared" si="81"/>
        <v>368.45337310290375</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v>6308.13</v>
      </c>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9746</v>
      </c>
      <c r="E376" s="284"/>
      <c r="F376" s="57">
        <f t="shared" si="81"/>
        <v>0</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1662.01</v>
      </c>
      <c r="F383" s="57" t="str">
        <f t="shared" si="81"/>
        <v>-</v>
      </c>
    </row>
    <row r="384" spans="1:6" ht="12.75" customHeight="1" x14ac:dyDescent="0.2">
      <c r="A384" s="54">
        <v>4241</v>
      </c>
      <c r="B384" s="88" t="s">
        <v>780</v>
      </c>
      <c r="C384" s="55" t="s">
        <v>781</v>
      </c>
      <c r="D384" s="284"/>
      <c r="E384" s="284">
        <v>1662.01</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32282</v>
      </c>
      <c r="E408" s="56">
        <f t="shared" si="111"/>
        <v>102642.81999999999</v>
      </c>
      <c r="F408" s="57">
        <f t="shared" si="81"/>
        <v>317.95681804101355</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3965932</v>
      </c>
      <c r="E412" s="56">
        <f>E6+E298</f>
        <v>4520091.6300000008</v>
      </c>
      <c r="F412" s="57">
        <f t="shared" si="81"/>
        <v>113.9729987806145</v>
      </c>
    </row>
    <row r="413" spans="1:6" ht="12.75" customHeight="1" x14ac:dyDescent="0.2">
      <c r="A413" s="54" t="s">
        <v>605</v>
      </c>
      <c r="B413" s="88" t="s">
        <v>828</v>
      </c>
      <c r="C413" s="55" t="s">
        <v>829</v>
      </c>
      <c r="D413" s="56">
        <f t="shared" ref="D413:E413" si="112">D289+D350</f>
        <v>3998458</v>
      </c>
      <c r="E413" s="56">
        <f t="shared" si="112"/>
        <v>5047693.8899999987</v>
      </c>
      <c r="F413" s="57">
        <f t="shared" si="81"/>
        <v>126.24101316057337</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32526</v>
      </c>
      <c r="E415" s="56">
        <f t="shared" si="114"/>
        <v>527602.25999999791</v>
      </c>
      <c r="F415" s="57">
        <f t="shared" si="81"/>
        <v>1622.0938941154702</v>
      </c>
    </row>
    <row r="416" spans="1:6" ht="12.75" customHeight="1" x14ac:dyDescent="0.2">
      <c r="A416" s="66" t="s">
        <v>834</v>
      </c>
      <c r="B416" s="229" t="s">
        <v>835</v>
      </c>
      <c r="C416" s="67" t="s">
        <v>836</v>
      </c>
      <c r="D416" s="56">
        <f t="shared" ref="D416:E416" si="115">IF(D292-D293+D409-D410&gt;=0,D292-D293+D409-D410,0)</f>
        <v>523450</v>
      </c>
      <c r="E416" s="56">
        <f t="shared" si="115"/>
        <v>1267985</v>
      </c>
      <c r="F416" s="57">
        <f t="shared" si="81"/>
        <v>242.23612570446079</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5">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3965932</v>
      </c>
      <c r="E639" s="56">
        <f t="shared" si="180"/>
        <v>4520091.6300000008</v>
      </c>
      <c r="F639" s="57">
        <f t="shared" si="119"/>
        <v>113.9729987806145</v>
      </c>
    </row>
    <row r="640" spans="1:6" ht="12.75" customHeight="1" x14ac:dyDescent="0.2">
      <c r="A640" s="54" t="s">
        <v>605</v>
      </c>
      <c r="B640" s="88" t="s">
        <v>1274</v>
      </c>
      <c r="C640" s="55" t="s">
        <v>1275</v>
      </c>
      <c r="D640" s="56">
        <f t="shared" ref="D640:E640" si="181">D413+D528</f>
        <v>3998458</v>
      </c>
      <c r="E640" s="56">
        <f t="shared" si="181"/>
        <v>5047693.8899999987</v>
      </c>
      <c r="F640" s="57">
        <f t="shared" si="119"/>
        <v>126.24101316057337</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32526</v>
      </c>
      <c r="E642" s="56">
        <f t="shared" si="183"/>
        <v>527602.25999999791</v>
      </c>
      <c r="F642" s="57">
        <f t="shared" si="119"/>
        <v>1622.0938941154702</v>
      </c>
    </row>
    <row r="643" spans="1:6" ht="22.8" x14ac:dyDescent="0.2">
      <c r="A643" s="66" t="s">
        <v>1280</v>
      </c>
      <c r="B643" s="88" t="s">
        <v>1281</v>
      </c>
      <c r="C643" s="67" t="s">
        <v>1280</v>
      </c>
      <c r="D643" s="56">
        <f t="shared" ref="D643:E643" si="184">IF(D416-D417+D637-D638&gt;=0,D416-D417+D637-D638,0)</f>
        <v>523450</v>
      </c>
      <c r="E643" s="56">
        <f t="shared" si="184"/>
        <v>1267985</v>
      </c>
      <c r="F643" s="57">
        <f t="shared" si="119"/>
        <v>242.23612570446079</v>
      </c>
    </row>
    <row r="644" spans="1:6" ht="22.8" x14ac:dyDescent="0.2">
      <c r="A644" s="66" t="s">
        <v>1282</v>
      </c>
      <c r="B644" s="88" t="s">
        <v>1283</v>
      </c>
      <c r="C644" s="67" t="s">
        <v>1282</v>
      </c>
      <c r="D644" s="56">
        <f t="shared" ref="D644:E644" si="185">IF(D417-D416+D638-D637&gt;=0,D417-D416+D638-D637,0)</f>
        <v>0</v>
      </c>
      <c r="E644" s="56">
        <f t="shared" si="185"/>
        <v>0</v>
      </c>
      <c r="F644" s="57" t="str">
        <f t="shared" si="119"/>
        <v>-</v>
      </c>
    </row>
    <row r="645" spans="1:6" ht="22.8" x14ac:dyDescent="0.2">
      <c r="A645" s="54" t="s">
        <v>605</v>
      </c>
      <c r="B645" s="88" t="s">
        <v>1284</v>
      </c>
      <c r="C645" s="55" t="s">
        <v>1285</v>
      </c>
      <c r="D645" s="56">
        <f t="shared" ref="D645:E645" si="186">IF(D641+D643-D642-D644&gt;=0,D641+D643-D642-D644,0)</f>
        <v>490924</v>
      </c>
      <c r="E645" s="56">
        <f t="shared" si="186"/>
        <v>740382.74000000209</v>
      </c>
      <c r="F645" s="57">
        <f t="shared" si="119"/>
        <v>150.81412601543255</v>
      </c>
    </row>
    <row r="646" spans="1:6" ht="22.8" x14ac:dyDescent="0.2">
      <c r="A646" s="54" t="s">
        <v>605</v>
      </c>
      <c r="B646" s="88" t="s">
        <v>1286</v>
      </c>
      <c r="C646" s="55" t="s">
        <v>1287</v>
      </c>
      <c r="D646" s="56">
        <f t="shared" ref="D646:E646" si="187">IF(D642+D644-D641-D643&gt;=0,D642+D644-D641-D643,0)</f>
        <v>0</v>
      </c>
      <c r="E646" s="56">
        <f t="shared" si="187"/>
        <v>0</v>
      </c>
      <c r="F646" s="57" t="str">
        <f t="shared" si="119"/>
        <v>-</v>
      </c>
    </row>
    <row r="647" spans="1:6" ht="22.8" x14ac:dyDescent="0.2">
      <c r="A647" s="61" t="s">
        <v>1288</v>
      </c>
      <c r="B647" s="275" t="s">
        <v>1289</v>
      </c>
      <c r="C647" s="62" t="s">
        <v>1288</v>
      </c>
      <c r="D647" s="285">
        <v>560004</v>
      </c>
      <c r="E647" s="285">
        <v>587497.84</v>
      </c>
      <c r="F647" s="63">
        <f t="shared" si="119"/>
        <v>104.9095792172913</v>
      </c>
    </row>
    <row r="648" spans="1:6" s="84" customFormat="1" ht="20.100000000000001" customHeight="1" x14ac:dyDescent="0.25">
      <c r="A648" s="363" t="s">
        <v>1290</v>
      </c>
      <c r="B648" s="364"/>
      <c r="C648" s="258"/>
      <c r="D648" s="64"/>
      <c r="E648" s="64"/>
      <c r="F648" s="65"/>
    </row>
    <row r="649" spans="1:6" ht="12.75" customHeight="1" x14ac:dyDescent="0.2">
      <c r="A649" s="54">
        <v>11</v>
      </c>
      <c r="B649" s="88" t="s">
        <v>1291</v>
      </c>
      <c r="C649" s="55" t="s">
        <v>1292</v>
      </c>
      <c r="D649" s="284">
        <v>536100</v>
      </c>
      <c r="E649" s="284">
        <v>1567007.46</v>
      </c>
      <c r="F649" s="57">
        <f t="shared" ref="F649:F724" si="188">IF(D649&lt;&gt;0,IF(E649/D649&gt;=100,"&gt;&gt;100",E649/D649*100),"-")</f>
        <v>292.29760492445439</v>
      </c>
    </row>
    <row r="650" spans="1:6" ht="12.75" customHeight="1" x14ac:dyDescent="0.2">
      <c r="A650" s="54" t="s">
        <v>1293</v>
      </c>
      <c r="B650" s="88" t="s">
        <v>1294</v>
      </c>
      <c r="C650" s="55" t="s">
        <v>1293</v>
      </c>
      <c r="D650" s="284">
        <v>559906</v>
      </c>
      <c r="E650" s="284">
        <v>1031151.95</v>
      </c>
      <c r="F650" s="57">
        <f t="shared" si="188"/>
        <v>184.16519022835976</v>
      </c>
    </row>
    <row r="651" spans="1:6" ht="12.75" customHeight="1" x14ac:dyDescent="0.2">
      <c r="A651" s="54" t="s">
        <v>1295</v>
      </c>
      <c r="B651" s="88" t="s">
        <v>1296</v>
      </c>
      <c r="C651" s="55" t="s">
        <v>1295</v>
      </c>
      <c r="D651" s="284">
        <v>596385</v>
      </c>
      <c r="E651" s="284">
        <v>1748186.62</v>
      </c>
      <c r="F651" s="57">
        <f t="shared" si="188"/>
        <v>293.13054821969035</v>
      </c>
    </row>
    <row r="652" spans="1:6" ht="22.8" x14ac:dyDescent="0.2">
      <c r="A652" s="54">
        <v>11</v>
      </c>
      <c r="B652" s="88" t="s">
        <v>1297</v>
      </c>
      <c r="C652" s="55" t="s">
        <v>1298</v>
      </c>
      <c r="D652" s="56">
        <f t="shared" ref="D652:E652" si="189">+D649+D650-D651</f>
        <v>499621</v>
      </c>
      <c r="E652" s="56">
        <f t="shared" si="189"/>
        <v>849972.79</v>
      </c>
      <c r="F652" s="57">
        <f t="shared" si="188"/>
        <v>170.12351162180934</v>
      </c>
    </row>
    <row r="653" spans="1:6" ht="22.8" x14ac:dyDescent="0.2">
      <c r="A653" s="54" t="s">
        <v>605</v>
      </c>
      <c r="B653" s="88" t="s">
        <v>1299</v>
      </c>
      <c r="C653" s="55" t="s">
        <v>1300</v>
      </c>
      <c r="D653" s="307"/>
      <c r="E653" s="307"/>
      <c r="F653" s="57" t="str">
        <f t="shared" si="188"/>
        <v>-</v>
      </c>
    </row>
    <row r="654" spans="1:6" ht="22.8" x14ac:dyDescent="0.2">
      <c r="A654" s="54" t="s">
        <v>605</v>
      </c>
      <c r="B654" s="88" t="s">
        <v>1301</v>
      </c>
      <c r="C654" s="55" t="s">
        <v>1302</v>
      </c>
      <c r="D654" s="307">
        <v>61</v>
      </c>
      <c r="E654" s="307">
        <v>58</v>
      </c>
      <c r="F654" s="57">
        <f t="shared" si="188"/>
        <v>95.081967213114751</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53</v>
      </c>
      <c r="E656" s="307">
        <v>52</v>
      </c>
      <c r="F656" s="57">
        <f t="shared" si="188"/>
        <v>98.113207547169807</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3599985</v>
      </c>
      <c r="E675" s="284">
        <v>3692122.36</v>
      </c>
      <c r="F675" s="57">
        <f t="shared" si="188"/>
        <v>102.55938177520183</v>
      </c>
    </row>
    <row r="676" spans="1:6" ht="22.8" x14ac:dyDescent="0.2">
      <c r="A676" s="54">
        <v>63613</v>
      </c>
      <c r="B676" s="229" t="s">
        <v>1346</v>
      </c>
      <c r="C676" s="55" t="s">
        <v>1347</v>
      </c>
      <c r="D676" s="284"/>
      <c r="E676" s="284"/>
      <c r="F676" s="57" t="str">
        <f t="shared" si="188"/>
        <v>-</v>
      </c>
    </row>
    <row r="677" spans="1:6" ht="22.8" x14ac:dyDescent="0.2">
      <c r="A677" s="54">
        <v>63622</v>
      </c>
      <c r="B677" s="229" t="s">
        <v>1348</v>
      </c>
      <c r="C677" s="55" t="s">
        <v>1349</v>
      </c>
      <c r="D677" s="284"/>
      <c r="E677" s="284"/>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18795</v>
      </c>
      <c r="E694" s="284">
        <v>362403.18</v>
      </c>
      <c r="F694" s="57">
        <f t="shared" si="188"/>
        <v>1928.1893056664007</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25692</v>
      </c>
      <c r="E717" s="284">
        <v>10880.46</v>
      </c>
      <c r="F717" s="57">
        <f t="shared" si="188"/>
        <v>42.349602989257349</v>
      </c>
    </row>
    <row r="718" spans="1:6" ht="12.75" customHeight="1" x14ac:dyDescent="0.2">
      <c r="A718" s="54">
        <v>32121</v>
      </c>
      <c r="B718" s="88" t="s">
        <v>1412</v>
      </c>
      <c r="C718" s="55" t="s">
        <v>1413</v>
      </c>
      <c r="D718" s="284">
        <v>74196</v>
      </c>
      <c r="E718" s="284">
        <v>68612.59</v>
      </c>
      <c r="F718" s="57">
        <f t="shared" si="188"/>
        <v>92.474783007170188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v>1505</v>
      </c>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v>12690.97</v>
      </c>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si="190"/>
        <v>-</v>
      </c>
    </row>
    <row r="981" spans="1:6" ht="22.8" x14ac:dyDescent="0.2">
      <c r="A981" s="54">
        <v>54772</v>
      </c>
      <c r="B981" s="88" t="s">
        <v>1937</v>
      </c>
      <c r="C981" s="55" t="s">
        <v>1938</v>
      </c>
      <c r="D981" s="284"/>
      <c r="E981" s="284"/>
      <c r="F981" s="57" t="str">
        <f t="shared" si="190"/>
        <v>-</v>
      </c>
    </row>
    <row r="982" spans="1:6" ht="22.8" x14ac:dyDescent="0.2">
      <c r="A982" s="61">
        <v>55312</v>
      </c>
      <c r="B982" s="91" t="s">
        <v>1939</v>
      </c>
      <c r="C982" s="62" t="s">
        <v>1940</v>
      </c>
      <c r="D982" s="285"/>
      <c r="E982" s="285"/>
      <c r="F982" s="63" t="str">
        <f t="shared" si="190"/>
        <v>-</v>
      </c>
    </row>
    <row r="983" spans="1:6" ht="20.100000000000001" customHeight="1" x14ac:dyDescent="0.25">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24" x14ac:dyDescent="0.2">
      <c r="A985" s="77" t="s">
        <v>1945</v>
      </c>
      <c r="B985" s="228" t="s">
        <v>1946</v>
      </c>
      <c r="C985" s="78" t="s">
        <v>1947</v>
      </c>
      <c r="D985" s="286"/>
      <c r="E985" s="286"/>
      <c r="F985" s="69" t="str">
        <f t="shared" ref="F985:F992" si="191">IF(D985&lt;&gt;0,IF(E985/D985&gt;=100,"&gt;&gt;100",E985/D985*100),"-")</f>
        <v>-</v>
      </c>
    </row>
    <row r="986" spans="1:6" ht="12" x14ac:dyDescent="0.2">
      <c r="A986" s="54" t="s">
        <v>1948</v>
      </c>
      <c r="B986" s="88" t="s">
        <v>1949</v>
      </c>
      <c r="C986" s="55" t="s">
        <v>1948</v>
      </c>
      <c r="D986" s="287"/>
      <c r="E986" s="287"/>
      <c r="F986" s="57" t="str">
        <f t="shared" si="191"/>
        <v>-</v>
      </c>
    </row>
    <row r="987" spans="1:6" ht="22.8" x14ac:dyDescent="0.2">
      <c r="A987" s="54" t="s">
        <v>1950</v>
      </c>
      <c r="B987" s="88" t="s">
        <v>1951</v>
      </c>
      <c r="C987" s="55" t="s">
        <v>1950</v>
      </c>
      <c r="D987" s="287"/>
      <c r="E987" s="287"/>
      <c r="F987" s="57" t="str">
        <f t="shared" si="191"/>
        <v>-</v>
      </c>
    </row>
    <row r="988" spans="1:6" ht="22.8"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2.8"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1963</v>
      </c>
      <c r="E3" s="266" t="s">
        <v>1964</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4" workbookViewId="0">
      <selection activeCell="D103" sqref="D103"/>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2858</v>
      </c>
      <c r="C5" s="221" t="s">
        <v>2859</v>
      </c>
      <c r="D5" s="297">
        <v>979438.37</v>
      </c>
      <c r="E5" s="38"/>
      <c r="F5" s="38"/>
      <c r="G5" s="38"/>
      <c r="H5" s="38"/>
      <c r="I5" s="38"/>
      <c r="J5" s="38"/>
      <c r="K5" s="38"/>
      <c r="L5" s="38"/>
      <c r="M5" s="38"/>
      <c r="N5" s="38"/>
      <c r="O5" s="38"/>
      <c r="P5" s="38"/>
      <c r="Q5" s="38"/>
      <c r="R5" s="38"/>
      <c r="S5" s="38"/>
      <c r="T5" s="38"/>
      <c r="U5" s="38"/>
    </row>
    <row r="6" spans="1:24" ht="24" x14ac:dyDescent="0.25">
      <c r="A6" s="132"/>
      <c r="B6" s="133" t="s">
        <v>2860</v>
      </c>
      <c r="C6" s="222" t="s">
        <v>2861</v>
      </c>
      <c r="D6" s="41">
        <f>D7+D8+D17+D18</f>
        <v>5972998.2299999995</v>
      </c>
      <c r="E6" s="38"/>
      <c r="F6" s="38"/>
      <c r="G6" s="38"/>
      <c r="H6" s="38"/>
      <c r="I6" s="38"/>
      <c r="J6" s="38"/>
      <c r="K6" s="38"/>
      <c r="L6" s="38"/>
      <c r="M6" s="38"/>
      <c r="N6" s="38"/>
      <c r="O6" s="38"/>
      <c r="P6" s="38"/>
      <c r="Q6" s="38"/>
      <c r="R6" s="38"/>
      <c r="S6" s="38"/>
      <c r="T6" s="38"/>
      <c r="U6" s="38"/>
    </row>
    <row r="7" spans="1:24" ht="12.75" customHeight="1" x14ac:dyDescent="0.25">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5">
      <c r="A8" s="132" t="s">
        <v>2269</v>
      </c>
      <c r="B8" s="133" t="s">
        <v>2864</v>
      </c>
      <c r="C8" s="222" t="s">
        <v>2865</v>
      </c>
      <c r="D8" s="41">
        <f>SUM(D9:D16)</f>
        <v>5870055.5899999999</v>
      </c>
      <c r="E8" s="38"/>
      <c r="F8" s="38"/>
      <c r="G8" s="38"/>
      <c r="H8" s="38"/>
      <c r="I8" s="38"/>
      <c r="J8" s="38"/>
      <c r="K8" s="38"/>
      <c r="L8" s="38"/>
      <c r="M8" s="38"/>
      <c r="N8" s="38"/>
      <c r="O8" s="38"/>
      <c r="P8" s="38"/>
      <c r="Q8" s="38"/>
      <c r="R8" s="38"/>
      <c r="S8" s="38"/>
      <c r="T8" s="38"/>
      <c r="U8" s="38"/>
    </row>
    <row r="9" spans="1:24" ht="12.75" customHeight="1" x14ac:dyDescent="0.25">
      <c r="A9" s="89" t="s">
        <v>2271</v>
      </c>
      <c r="B9" s="88" t="s">
        <v>2272</v>
      </c>
      <c r="C9" s="222" t="s">
        <v>2866</v>
      </c>
      <c r="D9" s="298">
        <v>5071072.18</v>
      </c>
      <c r="E9" s="38"/>
      <c r="F9" s="38"/>
      <c r="G9" s="38"/>
      <c r="H9" s="38"/>
      <c r="I9" s="38"/>
      <c r="J9" s="38"/>
      <c r="K9" s="38"/>
      <c r="L9" s="38"/>
      <c r="M9" s="38"/>
      <c r="N9" s="38"/>
      <c r="O9" s="38"/>
      <c r="P9" s="38"/>
      <c r="Q9" s="38"/>
      <c r="R9" s="38"/>
      <c r="S9" s="38"/>
      <c r="T9" s="38"/>
      <c r="U9" s="38"/>
    </row>
    <row r="10" spans="1:24" ht="12.75" customHeight="1" x14ac:dyDescent="0.25">
      <c r="A10" s="89" t="s">
        <v>2273</v>
      </c>
      <c r="B10" s="88" t="s">
        <v>2274</v>
      </c>
      <c r="C10" s="222" t="s">
        <v>2867</v>
      </c>
      <c r="D10" s="298">
        <v>702265.36</v>
      </c>
      <c r="E10" s="38"/>
      <c r="F10" s="38"/>
      <c r="G10" s="38"/>
      <c r="H10" s="38"/>
      <c r="I10" s="38"/>
      <c r="J10" s="38"/>
      <c r="K10" s="38"/>
      <c r="L10" s="38"/>
      <c r="M10" s="38"/>
      <c r="N10" s="38"/>
      <c r="O10" s="38"/>
      <c r="P10" s="38"/>
      <c r="Q10" s="38"/>
      <c r="R10" s="38"/>
      <c r="S10" s="38"/>
      <c r="T10" s="38"/>
      <c r="U10" s="38"/>
    </row>
    <row r="11" spans="1:24" ht="12.75" customHeight="1" x14ac:dyDescent="0.25">
      <c r="A11" s="89" t="s">
        <v>2275</v>
      </c>
      <c r="B11" s="88" t="s">
        <v>2868</v>
      </c>
      <c r="C11" s="222" t="s">
        <v>2869</v>
      </c>
      <c r="D11" s="298">
        <v>13522.22</v>
      </c>
      <c r="E11" s="38"/>
      <c r="F11" s="38"/>
      <c r="G11" s="38"/>
      <c r="H11" s="38"/>
      <c r="I11" s="38"/>
      <c r="J11" s="38"/>
      <c r="K11" s="38"/>
      <c r="L11" s="38"/>
      <c r="M11" s="38"/>
      <c r="N11" s="38"/>
      <c r="O11" s="38"/>
      <c r="P11" s="38"/>
      <c r="Q11" s="38"/>
      <c r="R11" s="38"/>
      <c r="S11" s="38"/>
      <c r="T11" s="38"/>
      <c r="U11" s="38"/>
    </row>
    <row r="12" spans="1:24" ht="12.75" customHeight="1" x14ac:dyDescent="0.25">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13.2" x14ac:dyDescent="0.25">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2287</v>
      </c>
      <c r="B14" s="88" t="s">
        <v>2288</v>
      </c>
      <c r="C14" s="222" t="s">
        <v>2873</v>
      </c>
      <c r="D14" s="298">
        <v>48276.09</v>
      </c>
      <c r="E14" s="38"/>
      <c r="F14" s="38"/>
      <c r="G14" s="38"/>
      <c r="H14" s="38"/>
      <c r="I14" s="38"/>
      <c r="J14" s="38"/>
      <c r="K14" s="38"/>
      <c r="L14" s="38"/>
      <c r="M14" s="38"/>
      <c r="N14" s="38"/>
      <c r="O14" s="38"/>
      <c r="P14" s="38"/>
      <c r="Q14" s="38"/>
      <c r="R14" s="38"/>
      <c r="S14" s="38"/>
      <c r="T14" s="38"/>
      <c r="U14" s="38"/>
    </row>
    <row r="15" spans="1:24" ht="12.75" customHeight="1" x14ac:dyDescent="0.25">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2291</v>
      </c>
      <c r="B16" s="88" t="s">
        <v>2292</v>
      </c>
      <c r="C16" s="222" t="s">
        <v>2875</v>
      </c>
      <c r="D16" s="298">
        <v>34919.74</v>
      </c>
      <c r="E16" s="38"/>
      <c r="F16" s="38"/>
      <c r="G16" s="38"/>
      <c r="H16" s="38"/>
      <c r="I16" s="38"/>
      <c r="J16" s="38"/>
      <c r="K16" s="38"/>
      <c r="L16" s="38"/>
      <c r="M16" s="38"/>
      <c r="N16" s="38"/>
      <c r="O16" s="38"/>
      <c r="P16" s="38"/>
      <c r="Q16" s="38"/>
      <c r="R16" s="38"/>
      <c r="S16" s="38"/>
      <c r="T16" s="38"/>
      <c r="U16" s="38"/>
    </row>
    <row r="17" spans="1:22" ht="12.75" customHeight="1" x14ac:dyDescent="0.25">
      <c r="A17" s="132" t="s">
        <v>2293</v>
      </c>
      <c r="B17" s="133" t="s">
        <v>2294</v>
      </c>
      <c r="C17" s="222" t="s">
        <v>2876</v>
      </c>
      <c r="D17" s="298">
        <v>102942.64</v>
      </c>
      <c r="E17" s="38"/>
      <c r="F17" s="38"/>
      <c r="G17" s="38"/>
      <c r="H17" s="38"/>
      <c r="I17" s="38"/>
      <c r="J17" s="38"/>
      <c r="K17" s="38"/>
      <c r="L17" s="38"/>
      <c r="M17" s="38"/>
      <c r="N17" s="38"/>
      <c r="O17" s="38"/>
      <c r="P17" s="38"/>
      <c r="Q17" s="38"/>
      <c r="R17" s="38"/>
      <c r="S17" s="38"/>
      <c r="T17" s="38"/>
      <c r="U17" s="38"/>
    </row>
    <row r="18" spans="1:22" ht="24" x14ac:dyDescent="0.25">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5">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5">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5">
      <c r="A24" s="89"/>
      <c r="B24" s="133" t="s">
        <v>2892</v>
      </c>
      <c r="C24" s="222" t="s">
        <v>2893</v>
      </c>
      <c r="D24" s="41">
        <f>D25+D26+D35+D36</f>
        <v>6136538.3100000005</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5">
      <c r="A26" s="132" t="s">
        <v>2269</v>
      </c>
      <c r="B26" s="133" t="s">
        <v>2895</v>
      </c>
      <c r="C26" s="222" t="s">
        <v>2896</v>
      </c>
      <c r="D26" s="41">
        <f>SUM(D27:D34)</f>
        <v>5865185.6500000004</v>
      </c>
      <c r="E26" s="38"/>
      <c r="F26" s="38"/>
      <c r="G26" s="38"/>
      <c r="H26" s="38"/>
      <c r="I26" s="38"/>
      <c r="J26" s="38"/>
      <c r="K26" s="38"/>
      <c r="L26" s="38"/>
      <c r="M26" s="38"/>
      <c r="N26" s="38"/>
      <c r="O26" s="38"/>
      <c r="P26" s="38"/>
      <c r="Q26" s="38"/>
      <c r="R26" s="38"/>
      <c r="S26" s="38"/>
      <c r="T26" s="38"/>
      <c r="U26" s="38"/>
    </row>
    <row r="27" spans="1:22" ht="12.75" customHeight="1" x14ac:dyDescent="0.25">
      <c r="A27" s="89" t="s">
        <v>2271</v>
      </c>
      <c r="B27" s="88" t="s">
        <v>2272</v>
      </c>
      <c r="C27" s="222" t="s">
        <v>2897</v>
      </c>
      <c r="D27" s="298">
        <v>5085732.13</v>
      </c>
      <c r="E27" s="38"/>
      <c r="F27" s="38"/>
      <c r="G27" s="38"/>
      <c r="H27" s="38"/>
      <c r="I27" s="38"/>
      <c r="J27" s="38"/>
      <c r="K27" s="38"/>
      <c r="L27" s="38"/>
      <c r="M27" s="38"/>
      <c r="N27" s="38"/>
      <c r="O27" s="38"/>
      <c r="P27" s="38"/>
      <c r="Q27" s="38"/>
      <c r="R27" s="38"/>
      <c r="S27" s="38"/>
      <c r="T27" s="38"/>
      <c r="U27" s="38"/>
    </row>
    <row r="28" spans="1:22" ht="12.75" customHeight="1" x14ac:dyDescent="0.25">
      <c r="A28" s="89" t="s">
        <v>2273</v>
      </c>
      <c r="B28" s="88" t="s">
        <v>2274</v>
      </c>
      <c r="C28" s="222" t="s">
        <v>2898</v>
      </c>
      <c r="D28" s="298">
        <v>717243</v>
      </c>
      <c r="E28" s="38"/>
      <c r="F28" s="38"/>
      <c r="G28" s="38"/>
      <c r="H28" s="38"/>
      <c r="I28" s="38"/>
      <c r="J28" s="38"/>
      <c r="K28" s="38"/>
      <c r="L28" s="38"/>
      <c r="M28" s="38"/>
      <c r="N28" s="38"/>
      <c r="O28" s="38"/>
      <c r="P28" s="38"/>
      <c r="Q28" s="38"/>
      <c r="R28" s="38"/>
      <c r="S28" s="38"/>
      <c r="T28" s="38"/>
      <c r="U28" s="38"/>
    </row>
    <row r="29" spans="1:22" ht="12.75" customHeight="1" x14ac:dyDescent="0.25">
      <c r="A29" s="89" t="s">
        <v>2275</v>
      </c>
      <c r="B29" s="88" t="s">
        <v>2868</v>
      </c>
      <c r="C29" s="222" t="s">
        <v>2899</v>
      </c>
      <c r="D29" s="298">
        <v>13501.94</v>
      </c>
      <c r="E29" s="38"/>
      <c r="F29" s="38"/>
      <c r="G29" s="38"/>
      <c r="H29" s="38"/>
      <c r="I29" s="38"/>
      <c r="J29" s="38"/>
      <c r="K29" s="38"/>
      <c r="L29" s="38"/>
      <c r="M29" s="38"/>
      <c r="N29" s="38"/>
      <c r="O29" s="38"/>
      <c r="P29" s="38"/>
      <c r="Q29" s="38"/>
      <c r="R29" s="38"/>
      <c r="S29" s="38"/>
      <c r="T29" s="38"/>
      <c r="U29" s="38"/>
    </row>
    <row r="30" spans="1:22" ht="12.75" customHeight="1" x14ac:dyDescent="0.25">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13.2" x14ac:dyDescent="0.25">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2287</v>
      </c>
      <c r="B32" s="88" t="s">
        <v>2288</v>
      </c>
      <c r="C32" s="222" t="s">
        <v>2902</v>
      </c>
      <c r="D32" s="298">
        <v>48276.09</v>
      </c>
      <c r="E32" s="38"/>
      <c r="F32" s="38"/>
      <c r="G32" s="38"/>
      <c r="H32" s="38"/>
      <c r="I32" s="38"/>
      <c r="J32" s="38"/>
      <c r="K32" s="38"/>
      <c r="L32" s="38"/>
      <c r="M32" s="38"/>
      <c r="N32" s="38"/>
      <c r="O32" s="38"/>
      <c r="P32" s="38"/>
      <c r="Q32" s="38"/>
      <c r="R32" s="38"/>
      <c r="S32" s="38"/>
      <c r="T32" s="38"/>
      <c r="U32" s="38"/>
    </row>
    <row r="33" spans="1:21" ht="12.75" customHeight="1" x14ac:dyDescent="0.25">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2291</v>
      </c>
      <c r="B34" s="88" t="s">
        <v>2292</v>
      </c>
      <c r="C34" s="222" t="s">
        <v>2904</v>
      </c>
      <c r="D34" s="298">
        <v>432.49</v>
      </c>
      <c r="E34" s="38"/>
      <c r="F34" s="38"/>
      <c r="G34" s="38"/>
      <c r="H34" s="38"/>
      <c r="I34" s="38"/>
      <c r="J34" s="38"/>
      <c r="K34" s="38"/>
      <c r="L34" s="38"/>
      <c r="M34" s="38"/>
      <c r="N34" s="38"/>
      <c r="O34" s="38"/>
      <c r="P34" s="38"/>
      <c r="Q34" s="38"/>
      <c r="R34" s="38"/>
      <c r="S34" s="38"/>
      <c r="T34" s="38"/>
      <c r="U34" s="38"/>
    </row>
    <row r="35" spans="1:21" ht="12.75" customHeight="1" x14ac:dyDescent="0.25">
      <c r="A35" s="132" t="s">
        <v>2293</v>
      </c>
      <c r="B35" s="133" t="s">
        <v>2294</v>
      </c>
      <c r="C35" s="222" t="s">
        <v>2905</v>
      </c>
      <c r="D35" s="298">
        <v>271352.65999999997</v>
      </c>
      <c r="E35" s="38"/>
      <c r="F35" s="38"/>
      <c r="G35" s="38"/>
      <c r="H35" s="38"/>
      <c r="I35" s="38"/>
      <c r="J35" s="38"/>
      <c r="K35" s="38"/>
      <c r="L35" s="38"/>
      <c r="M35" s="38"/>
      <c r="N35" s="38"/>
      <c r="O35" s="38"/>
      <c r="P35" s="38"/>
      <c r="Q35" s="38"/>
      <c r="R35" s="38"/>
      <c r="S35" s="38"/>
      <c r="T35" s="38"/>
      <c r="U35" s="38"/>
    </row>
    <row r="36" spans="1:21" ht="36" x14ac:dyDescent="0.25">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5">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5">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5">
      <c r="A42" s="89"/>
      <c r="B42" s="133" t="s">
        <v>2914</v>
      </c>
      <c r="C42" s="222" t="s">
        <v>2915</v>
      </c>
      <c r="D42" s="41">
        <f>D5+D6-D24</f>
        <v>815898.28999999911</v>
      </c>
      <c r="E42" s="38"/>
      <c r="F42" s="38"/>
      <c r="G42" s="38"/>
      <c r="H42" s="38"/>
      <c r="I42" s="38"/>
      <c r="J42" s="38"/>
      <c r="K42" s="38"/>
      <c r="L42" s="38"/>
      <c r="M42" s="38"/>
      <c r="N42" s="38"/>
      <c r="O42" s="38"/>
      <c r="P42" s="38"/>
      <c r="Q42" s="38"/>
      <c r="R42" s="38"/>
      <c r="S42" s="38"/>
      <c r="T42" s="38"/>
      <c r="U42" s="38"/>
    </row>
    <row r="43" spans="1:21" ht="24" x14ac:dyDescent="0.25">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5">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5">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5">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5">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13.2" x14ac:dyDescent="0.25">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5">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5">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5">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2991</v>
      </c>
      <c r="C101" s="222" t="s">
        <v>2992</v>
      </c>
      <c r="D101" s="41">
        <f>SUM(D102:D105)</f>
        <v>815898.29</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2269</v>
      </c>
      <c r="B103" s="88" t="s">
        <v>2843</v>
      </c>
      <c r="C103" s="222" t="s">
        <v>2994</v>
      </c>
      <c r="D103" s="298">
        <v>815898.29</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2856</v>
      </c>
      <c r="B1" s="373"/>
      <c r="C1" s="373"/>
      <c r="D1" s="373"/>
      <c r="E1" s="80" t="s">
        <v>2998</v>
      </c>
      <c r="F1" s="80"/>
      <c r="G1" s="80"/>
      <c r="H1" s="80"/>
      <c r="I1" s="80"/>
      <c r="J1" s="80"/>
      <c r="K1" s="80"/>
      <c r="L1" s="80"/>
      <c r="M1" s="80"/>
      <c r="N1" s="80"/>
      <c r="O1" s="80"/>
      <c r="P1" s="80"/>
    </row>
    <row r="2" spans="1:16" ht="37.5" customHeight="1" x14ac:dyDescent="0.25">
      <c r="A2" s="375" t="s">
        <v>2999</v>
      </c>
      <c r="B2" s="373"/>
      <c r="C2" s="373"/>
      <c r="D2" s="373"/>
    </row>
    <row r="3" spans="1:16" ht="29.25" customHeight="1" x14ac:dyDescent="0.25">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18643</v>
      </c>
      <c r="P3" s="80"/>
    </row>
    <row r="4" spans="1:16" ht="19.5" customHeight="1" x14ac:dyDescent="0.25">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5">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6" t="s">
        <v>3021</v>
      </c>
      <c r="B19" s="377"/>
      <c r="C19" s="378"/>
      <c r="D19" s="143"/>
      <c r="E19" s="80">
        <f>SUM(E20:E274)</f>
        <v>0</v>
      </c>
      <c r="F19" s="80">
        <f>SUM(F20:F274)</f>
        <v>4</v>
      </c>
      <c r="G19" s="80"/>
      <c r="H19" s="80"/>
      <c r="I19" s="80"/>
      <c r="J19" s="80"/>
      <c r="K19" s="80"/>
      <c r="L19" s="80"/>
      <c r="M19" s="80"/>
      <c r="N19" s="80"/>
      <c r="O19" s="80"/>
      <c r="P19" s="80"/>
    </row>
    <row r="20" spans="1:16" ht="20.399999999999999" x14ac:dyDescent="0.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5">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5">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Provjera</v>
      </c>
      <c r="C224" s="138" t="s">
        <v>3226</v>
      </c>
      <c r="D224" s="143"/>
      <c r="E224" s="80">
        <f t="shared" si="20"/>
        <v>0</v>
      </c>
      <c r="F224" s="80">
        <f t="shared" si="21"/>
        <v>1</v>
      </c>
      <c r="G224" s="80"/>
      <c r="H224" s="80"/>
      <c r="I224" s="80"/>
      <c r="J224" s="80"/>
      <c r="K224" s="80"/>
      <c r="L224" s="80">
        <f>IF(AND('PR-RAS'!D214&gt;0,'PR-RAS'!D758=0),1,0)</f>
        <v>0</v>
      </c>
      <c r="M224" s="80">
        <f>IF(AND('PR-RAS'!E214&gt;0,'PR-RAS'!E758=0),1,0)</f>
        <v>1</v>
      </c>
      <c r="N224" s="80"/>
      <c r="O224" s="80"/>
      <c r="P224" s="80"/>
    </row>
    <row r="225" spans="1:16" ht="15" customHeight="1" x14ac:dyDescent="0.25">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3297</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9" t="s">
        <v>3298</v>
      </c>
      <c r="B1" s="389"/>
      <c r="C1" s="389"/>
      <c r="D1" s="322"/>
    </row>
    <row r="2" spans="1:17" ht="33" customHeight="1" x14ac:dyDescent="0.25">
      <c r="A2" s="390" t="s">
        <v>3299</v>
      </c>
      <c r="B2" s="391"/>
      <c r="C2" s="386"/>
      <c r="D2" s="4"/>
      <c r="E2" s="4"/>
      <c r="F2" s="4"/>
      <c r="G2" s="4"/>
      <c r="H2" s="4"/>
      <c r="I2" s="4"/>
      <c r="J2" s="4"/>
      <c r="K2" s="4"/>
      <c r="L2" s="4"/>
      <c r="M2" s="4"/>
      <c r="N2" s="4"/>
      <c r="O2" s="4"/>
      <c r="P2" s="4"/>
      <c r="Q2" s="4"/>
    </row>
    <row r="3" spans="1:17" ht="18.75" customHeight="1" x14ac:dyDescent="0.25">
      <c r="A3" s="43" t="s">
        <v>3300</v>
      </c>
      <c r="B3" s="392" t="s">
        <v>3301</v>
      </c>
      <c r="C3" s="386"/>
      <c r="D3" s="4"/>
      <c r="E3" s="4"/>
      <c r="F3" s="4"/>
      <c r="G3" s="4"/>
      <c r="H3" s="4"/>
      <c r="I3" s="4"/>
      <c r="J3" s="4"/>
      <c r="K3" s="4"/>
      <c r="L3" s="4"/>
      <c r="M3" s="4"/>
      <c r="N3" s="4"/>
      <c r="O3" s="4"/>
      <c r="P3" s="4"/>
      <c r="Q3" s="4"/>
    </row>
    <row r="4" spans="1:17" ht="37.5" hidden="1" customHeight="1" x14ac:dyDescent="0.25">
      <c r="A4" s="44" t="s">
        <v>3302</v>
      </c>
      <c r="B4" s="385" t="s">
        <v>3303</v>
      </c>
      <c r="C4" s="386"/>
      <c r="D4" s="4"/>
      <c r="E4" s="4"/>
      <c r="F4" s="4"/>
      <c r="G4" s="4"/>
      <c r="H4" s="4"/>
      <c r="I4" s="4"/>
      <c r="J4" s="4"/>
      <c r="K4" s="4"/>
      <c r="L4" s="4"/>
      <c r="M4" s="4"/>
      <c r="N4" s="4"/>
      <c r="O4" s="4"/>
      <c r="P4" s="4"/>
      <c r="Q4" s="4"/>
    </row>
    <row r="5" spans="1:17" ht="48" hidden="1" customHeight="1" x14ac:dyDescent="0.25">
      <c r="A5" s="44" t="s">
        <v>3302</v>
      </c>
      <c r="B5" s="385" t="s">
        <v>3304</v>
      </c>
      <c r="C5" s="386"/>
      <c r="D5" s="4"/>
      <c r="E5" s="4"/>
      <c r="F5" s="4"/>
      <c r="G5" s="4"/>
      <c r="H5" s="4"/>
      <c r="I5" s="4"/>
      <c r="J5" s="4"/>
      <c r="K5" s="4"/>
      <c r="L5" s="4"/>
      <c r="M5" s="4"/>
      <c r="N5" s="4"/>
      <c r="O5" s="4"/>
      <c r="P5" s="4"/>
      <c r="Q5" s="4"/>
    </row>
    <row r="6" spans="1:17" ht="59.25" hidden="1" customHeight="1" x14ac:dyDescent="0.25">
      <c r="A6" s="44" t="s">
        <v>3302</v>
      </c>
      <c r="B6" s="385" t="s">
        <v>3305</v>
      </c>
      <c r="C6" s="386"/>
      <c r="D6" s="4"/>
      <c r="E6" s="4"/>
      <c r="F6" s="4"/>
      <c r="G6" s="4"/>
      <c r="H6" s="4"/>
      <c r="I6" s="4"/>
      <c r="J6" s="4"/>
      <c r="K6" s="4"/>
      <c r="L6" s="4"/>
      <c r="M6" s="4"/>
      <c r="N6" s="4"/>
      <c r="O6" s="4"/>
      <c r="P6" s="4"/>
      <c r="Q6" s="4"/>
    </row>
    <row r="7" spans="1:17" ht="48" hidden="1" customHeight="1" x14ac:dyDescent="0.25">
      <c r="A7" s="44" t="s">
        <v>3306</v>
      </c>
      <c r="B7" s="385" t="s">
        <v>3307</v>
      </c>
      <c r="C7" s="386"/>
      <c r="D7" s="4"/>
      <c r="E7" s="4"/>
      <c r="F7" s="4"/>
      <c r="G7" s="4"/>
      <c r="H7" s="4"/>
      <c r="I7" s="4"/>
      <c r="J7" s="4"/>
      <c r="K7" s="4"/>
      <c r="L7" s="4"/>
      <c r="M7" s="4"/>
      <c r="N7" s="4"/>
      <c r="O7" s="4"/>
      <c r="P7" s="4"/>
      <c r="Q7" s="4"/>
    </row>
    <row r="8" spans="1:17" ht="41.25" hidden="1" customHeight="1" x14ac:dyDescent="0.25">
      <c r="A8" s="44" t="s">
        <v>3308</v>
      </c>
      <c r="B8" s="385" t="s">
        <v>3309</v>
      </c>
      <c r="C8" s="386"/>
      <c r="D8" s="4"/>
      <c r="E8" s="4"/>
      <c r="F8" s="4"/>
      <c r="G8" s="4"/>
      <c r="H8" s="4"/>
      <c r="I8" s="4"/>
      <c r="J8" s="4"/>
      <c r="K8" s="4"/>
      <c r="L8" s="4"/>
      <c r="M8" s="4"/>
      <c r="N8" s="4"/>
      <c r="O8" s="4"/>
      <c r="P8" s="4"/>
      <c r="Q8" s="4"/>
    </row>
    <row r="9" spans="1:17" ht="59.25" hidden="1" customHeight="1" x14ac:dyDescent="0.25">
      <c r="A9" s="44" t="s">
        <v>3310</v>
      </c>
      <c r="B9" s="385" t="s">
        <v>3311</v>
      </c>
      <c r="C9" s="386"/>
      <c r="D9" s="4"/>
      <c r="E9" s="4"/>
      <c r="F9" s="4"/>
      <c r="G9" s="4"/>
      <c r="H9" s="4"/>
      <c r="I9" s="4"/>
      <c r="J9" s="4"/>
      <c r="K9" s="4"/>
      <c r="L9" s="4"/>
      <c r="M9" s="4"/>
      <c r="N9" s="4"/>
      <c r="O9" s="4"/>
      <c r="P9" s="4"/>
      <c r="Q9" s="4"/>
    </row>
    <row r="10" spans="1:17" ht="61.5" hidden="1" customHeight="1" x14ac:dyDescent="0.25">
      <c r="A10" s="44" t="s">
        <v>3310</v>
      </c>
      <c r="B10" s="385" t="s">
        <v>3312</v>
      </c>
      <c r="C10" s="386"/>
      <c r="D10" s="4"/>
      <c r="E10" s="4"/>
      <c r="F10" s="4"/>
      <c r="G10" s="4"/>
      <c r="H10" s="4"/>
      <c r="I10" s="4"/>
      <c r="J10" s="4"/>
      <c r="K10" s="4"/>
      <c r="L10" s="4"/>
      <c r="M10" s="4"/>
      <c r="N10" s="4"/>
      <c r="O10" s="4"/>
      <c r="P10" s="4"/>
      <c r="Q10" s="4"/>
    </row>
    <row r="11" spans="1:17" ht="43.5" hidden="1" customHeight="1" x14ac:dyDescent="0.25">
      <c r="A11" s="44" t="s">
        <v>3310</v>
      </c>
      <c r="B11" s="385" t="s">
        <v>3313</v>
      </c>
      <c r="C11" s="386"/>
      <c r="D11" s="4"/>
      <c r="E11" s="4"/>
      <c r="F11" s="4"/>
      <c r="G11" s="4"/>
      <c r="H11" s="4"/>
      <c r="I11" s="4"/>
      <c r="J11" s="4"/>
      <c r="K11" s="4"/>
      <c r="L11" s="4"/>
      <c r="M11" s="4"/>
      <c r="N11" s="4"/>
      <c r="O11" s="4"/>
      <c r="P11" s="4"/>
      <c r="Q11" s="4"/>
    </row>
    <row r="12" spans="1:17" ht="27.75" hidden="1" customHeight="1" x14ac:dyDescent="0.25">
      <c r="A12" s="44" t="s">
        <v>3314</v>
      </c>
      <c r="B12" s="385" t="s">
        <v>3315</v>
      </c>
      <c r="C12" s="386"/>
      <c r="D12" s="4"/>
      <c r="E12" s="4"/>
      <c r="F12" s="4"/>
      <c r="G12" s="4"/>
      <c r="H12" s="4"/>
      <c r="I12" s="4"/>
      <c r="J12" s="4"/>
      <c r="K12" s="4"/>
      <c r="L12" s="4"/>
      <c r="M12" s="4"/>
      <c r="N12" s="4"/>
      <c r="O12" s="4"/>
      <c r="P12" s="4"/>
      <c r="Q12" s="4"/>
    </row>
    <row r="13" spans="1:17" ht="27.75" hidden="1" customHeight="1" x14ac:dyDescent="0.25">
      <c r="A13" s="44" t="s">
        <v>3316</v>
      </c>
      <c r="B13" s="385" t="s">
        <v>3317</v>
      </c>
      <c r="C13" s="386"/>
      <c r="D13" s="4"/>
      <c r="E13" s="4"/>
      <c r="F13" s="4"/>
      <c r="G13" s="4"/>
      <c r="H13" s="4"/>
      <c r="I13" s="4"/>
      <c r="J13" s="4"/>
      <c r="K13" s="4"/>
      <c r="L13" s="4"/>
      <c r="M13" s="4"/>
      <c r="N13" s="4"/>
      <c r="O13" s="4"/>
      <c r="P13" s="4"/>
      <c r="Q13" s="4"/>
    </row>
    <row r="14" spans="1:17" ht="45.75" hidden="1" customHeight="1" x14ac:dyDescent="0.25">
      <c r="A14" s="44" t="s">
        <v>3318</v>
      </c>
      <c r="B14" s="385" t="s">
        <v>3319</v>
      </c>
      <c r="C14" s="386"/>
      <c r="D14" s="4"/>
      <c r="E14" s="4"/>
      <c r="F14" s="4"/>
      <c r="G14" s="4"/>
      <c r="H14" s="4"/>
      <c r="I14" s="4"/>
      <c r="J14" s="4"/>
      <c r="K14" s="4"/>
      <c r="L14" s="4"/>
      <c r="M14" s="4"/>
      <c r="N14" s="4"/>
      <c r="O14" s="4"/>
      <c r="P14" s="4"/>
      <c r="Q14" s="4"/>
    </row>
    <row r="15" spans="1:17" ht="45.75" hidden="1" customHeight="1" x14ac:dyDescent="0.25">
      <c r="A15" s="44" t="s">
        <v>3320</v>
      </c>
      <c r="B15" s="385" t="s">
        <v>3321</v>
      </c>
      <c r="C15" s="386"/>
      <c r="D15" s="4"/>
      <c r="E15" s="4"/>
      <c r="F15" s="4"/>
      <c r="G15" s="4"/>
      <c r="H15" s="4"/>
      <c r="I15" s="4"/>
      <c r="J15" s="4"/>
      <c r="K15" s="4"/>
      <c r="L15" s="4"/>
      <c r="M15" s="4"/>
      <c r="N15" s="4"/>
      <c r="O15" s="4"/>
      <c r="P15" s="4"/>
      <c r="Q15" s="4"/>
    </row>
    <row r="16" spans="1:17" ht="51" hidden="1" customHeight="1" x14ac:dyDescent="0.25">
      <c r="A16" s="44" t="s">
        <v>3322</v>
      </c>
      <c r="B16" s="385" t="s">
        <v>3323</v>
      </c>
      <c r="C16" s="386"/>
      <c r="D16" s="4"/>
      <c r="E16" s="4"/>
      <c r="F16" s="4"/>
      <c r="G16" s="4"/>
      <c r="H16" s="4"/>
      <c r="I16" s="4"/>
      <c r="J16" s="4"/>
      <c r="K16" s="4"/>
      <c r="L16" s="4"/>
      <c r="M16" s="4"/>
      <c r="N16" s="4"/>
      <c r="O16" s="4"/>
      <c r="P16" s="4"/>
      <c r="Q16" s="4"/>
    </row>
    <row r="17" spans="1:17" ht="27.75" hidden="1" customHeight="1" x14ac:dyDescent="0.25">
      <c r="A17" s="44" t="s">
        <v>3324</v>
      </c>
      <c r="B17" s="385" t="s">
        <v>3325</v>
      </c>
      <c r="C17" s="386"/>
      <c r="D17" s="4"/>
      <c r="E17" s="4"/>
      <c r="F17" s="4"/>
      <c r="G17" s="4"/>
      <c r="H17" s="4"/>
      <c r="I17" s="4"/>
      <c r="J17" s="4"/>
      <c r="K17" s="4"/>
      <c r="L17" s="4"/>
      <c r="M17" s="4"/>
      <c r="N17" s="4"/>
      <c r="O17" s="4"/>
      <c r="P17" s="4"/>
      <c r="Q17" s="4"/>
    </row>
    <row r="18" spans="1:17" ht="27.75" hidden="1" customHeight="1" x14ac:dyDescent="0.25">
      <c r="A18" s="44" t="s">
        <v>3326</v>
      </c>
      <c r="B18" s="385" t="s">
        <v>3327</v>
      </c>
      <c r="C18" s="386"/>
      <c r="D18" s="4"/>
      <c r="E18" s="4"/>
      <c r="F18" s="4"/>
      <c r="G18" s="4"/>
      <c r="H18" s="4"/>
      <c r="I18" s="4"/>
      <c r="J18" s="4"/>
      <c r="K18" s="4"/>
      <c r="L18" s="4"/>
      <c r="M18" s="4"/>
      <c r="N18" s="4"/>
      <c r="O18" s="4"/>
      <c r="P18" s="4"/>
      <c r="Q18" s="4"/>
    </row>
    <row r="19" spans="1:17" ht="45" hidden="1" customHeight="1" x14ac:dyDescent="0.25">
      <c r="A19" s="44" t="s">
        <v>3326</v>
      </c>
      <c r="B19" s="385" t="s">
        <v>3328</v>
      </c>
      <c r="C19" s="386"/>
      <c r="D19" s="4"/>
      <c r="E19" s="4"/>
      <c r="F19" s="4"/>
      <c r="G19" s="4"/>
      <c r="H19" s="4"/>
      <c r="I19" s="4"/>
      <c r="J19" s="4"/>
      <c r="K19" s="4"/>
      <c r="L19" s="4"/>
      <c r="M19" s="4"/>
      <c r="N19" s="4"/>
      <c r="O19" s="4"/>
      <c r="P19" s="4"/>
      <c r="Q19" s="4"/>
    </row>
    <row r="20" spans="1:17" ht="45" hidden="1" customHeight="1" x14ac:dyDescent="0.25">
      <c r="A20" s="44" t="s">
        <v>3329</v>
      </c>
      <c r="B20" s="385" t="s">
        <v>3330</v>
      </c>
      <c r="C20" s="386"/>
      <c r="D20" s="4"/>
      <c r="E20" s="4"/>
      <c r="F20" s="4"/>
      <c r="G20" s="4"/>
      <c r="H20" s="4"/>
      <c r="I20" s="4"/>
      <c r="J20" s="4"/>
      <c r="K20" s="4"/>
      <c r="L20" s="4"/>
      <c r="M20" s="4"/>
      <c r="N20" s="4"/>
      <c r="O20" s="4"/>
      <c r="P20" s="4"/>
      <c r="Q20" s="4"/>
    </row>
    <row r="21" spans="1:17" ht="30" hidden="1" customHeight="1" x14ac:dyDescent="0.25">
      <c r="A21" s="44" t="s">
        <v>3331</v>
      </c>
      <c r="B21" s="385" t="s">
        <v>3332</v>
      </c>
      <c r="C21" s="386"/>
      <c r="D21" s="4"/>
      <c r="E21" s="4"/>
      <c r="F21" s="4"/>
      <c r="G21" s="4"/>
      <c r="H21" s="4"/>
      <c r="I21" s="4"/>
      <c r="J21" s="4"/>
      <c r="K21" s="4"/>
      <c r="L21" s="4"/>
      <c r="M21" s="4"/>
      <c r="N21" s="4"/>
      <c r="O21" s="4"/>
      <c r="P21" s="4"/>
      <c r="Q21" s="4"/>
    </row>
    <row r="22" spans="1:17" ht="30" hidden="1" customHeight="1" x14ac:dyDescent="0.25">
      <c r="A22" s="44" t="s">
        <v>3333</v>
      </c>
      <c r="B22" s="385" t="s">
        <v>3334</v>
      </c>
      <c r="C22" s="386"/>
      <c r="D22" s="4"/>
      <c r="E22" s="4"/>
      <c r="F22" s="4"/>
      <c r="G22" s="4"/>
      <c r="H22" s="4"/>
      <c r="I22" s="4"/>
      <c r="J22" s="4"/>
      <c r="K22" s="4"/>
      <c r="L22" s="4"/>
      <c r="M22" s="4"/>
      <c r="N22" s="4"/>
      <c r="O22" s="4"/>
      <c r="P22" s="4"/>
      <c r="Q22" s="4"/>
    </row>
    <row r="23" spans="1:17" ht="30" hidden="1" customHeight="1" x14ac:dyDescent="0.25">
      <c r="A23" s="44" t="s">
        <v>3335</v>
      </c>
      <c r="B23" s="385" t="s">
        <v>3336</v>
      </c>
      <c r="C23" s="386"/>
      <c r="D23" s="4"/>
      <c r="E23" s="4"/>
      <c r="F23" s="4"/>
      <c r="G23" s="4"/>
      <c r="H23" s="4"/>
      <c r="I23" s="4"/>
      <c r="J23" s="4"/>
      <c r="K23" s="4"/>
      <c r="L23" s="4"/>
      <c r="M23" s="4"/>
      <c r="N23" s="4"/>
      <c r="O23" s="4"/>
      <c r="P23" s="4"/>
      <c r="Q23" s="4"/>
    </row>
    <row r="24" spans="1:17" ht="30" hidden="1" customHeight="1" x14ac:dyDescent="0.25">
      <c r="A24" s="44" t="s">
        <v>3337</v>
      </c>
      <c r="B24" s="385" t="s">
        <v>3338</v>
      </c>
      <c r="C24" s="386"/>
      <c r="D24" s="4"/>
      <c r="E24" s="4"/>
      <c r="F24" s="4"/>
      <c r="G24" s="4"/>
      <c r="H24" s="4"/>
      <c r="I24" s="4"/>
      <c r="J24" s="4"/>
      <c r="K24" s="4"/>
      <c r="L24" s="4"/>
      <c r="M24" s="4"/>
      <c r="N24" s="4"/>
      <c r="O24" s="4"/>
      <c r="P24" s="4"/>
      <c r="Q24" s="4"/>
    </row>
    <row r="25" spans="1:17" ht="30" hidden="1" customHeight="1" x14ac:dyDescent="0.25">
      <c r="A25" s="44" t="s">
        <v>3339</v>
      </c>
      <c r="B25" s="385" t="s">
        <v>3340</v>
      </c>
      <c r="C25" s="386"/>
      <c r="D25" s="4"/>
      <c r="E25" s="4"/>
      <c r="F25" s="4"/>
      <c r="G25" s="4"/>
      <c r="H25" s="4"/>
      <c r="I25" s="4"/>
      <c r="J25" s="4"/>
      <c r="K25" s="4"/>
      <c r="L25" s="4"/>
      <c r="M25" s="4"/>
      <c r="N25" s="4"/>
      <c r="O25" s="4"/>
      <c r="P25" s="4"/>
      <c r="Q25" s="4"/>
    </row>
    <row r="26" spans="1:17" ht="30" hidden="1" customHeight="1" x14ac:dyDescent="0.25">
      <c r="A26" s="44" t="s">
        <v>3341</v>
      </c>
      <c r="B26" s="385" t="s">
        <v>3342</v>
      </c>
      <c r="C26" s="386"/>
      <c r="D26" s="4"/>
      <c r="E26" s="4"/>
      <c r="F26" s="4"/>
      <c r="G26" s="4"/>
      <c r="H26" s="4"/>
      <c r="I26" s="4"/>
      <c r="J26" s="4"/>
      <c r="K26" s="4"/>
      <c r="L26" s="4"/>
      <c r="M26" s="4"/>
      <c r="N26" s="4"/>
      <c r="O26" s="4"/>
      <c r="P26" s="4"/>
      <c r="Q26" s="4"/>
    </row>
    <row r="27" spans="1:17" ht="70.5" hidden="1" customHeight="1" x14ac:dyDescent="0.25">
      <c r="A27" s="44" t="s">
        <v>3343</v>
      </c>
      <c r="B27" s="385" t="s">
        <v>3344</v>
      </c>
      <c r="C27" s="386"/>
      <c r="D27" s="4"/>
      <c r="E27" s="4"/>
      <c r="F27" s="4"/>
      <c r="G27" s="4"/>
      <c r="H27" s="4"/>
      <c r="I27" s="4"/>
      <c r="J27" s="4"/>
      <c r="K27" s="4"/>
      <c r="L27" s="4"/>
      <c r="M27" s="4"/>
      <c r="N27" s="4"/>
      <c r="O27" s="4"/>
      <c r="P27" s="4"/>
      <c r="Q27" s="4"/>
    </row>
    <row r="28" spans="1:17" ht="48" hidden="1" customHeight="1" x14ac:dyDescent="0.25">
      <c r="A28" s="44" t="s">
        <v>3345</v>
      </c>
      <c r="B28" s="385" t="s">
        <v>3346</v>
      </c>
      <c r="C28" s="386"/>
      <c r="D28" s="4"/>
      <c r="E28" s="4"/>
      <c r="F28" s="4"/>
      <c r="G28" s="4"/>
      <c r="H28" s="4"/>
      <c r="I28" s="4"/>
      <c r="J28" s="4"/>
      <c r="K28" s="4"/>
      <c r="L28" s="4"/>
      <c r="M28" s="4"/>
      <c r="N28" s="4"/>
      <c r="O28" s="4"/>
      <c r="P28" s="4"/>
      <c r="Q28" s="4"/>
    </row>
    <row r="29" spans="1:17" ht="100.5" hidden="1" customHeight="1" x14ac:dyDescent="0.25">
      <c r="A29" s="44" t="s">
        <v>3347</v>
      </c>
      <c r="B29" s="385" t="s">
        <v>3348</v>
      </c>
      <c r="C29" s="386"/>
      <c r="D29" s="4"/>
      <c r="E29" s="4"/>
      <c r="F29" s="4"/>
      <c r="G29" s="4"/>
      <c r="H29" s="4"/>
      <c r="I29" s="4"/>
      <c r="J29" s="4"/>
      <c r="K29" s="4"/>
      <c r="L29" s="4"/>
      <c r="M29" s="4"/>
      <c r="N29" s="4"/>
      <c r="O29" s="4"/>
      <c r="P29" s="4"/>
      <c r="Q29" s="4"/>
    </row>
    <row r="30" spans="1:17" ht="45" hidden="1" customHeight="1" x14ac:dyDescent="0.25">
      <c r="A30" s="44" t="s">
        <v>3349</v>
      </c>
      <c r="B30" s="385" t="s">
        <v>3350</v>
      </c>
      <c r="C30" s="386"/>
      <c r="D30" s="4"/>
      <c r="E30" s="4"/>
      <c r="F30" s="4"/>
      <c r="G30" s="4"/>
      <c r="H30" s="4"/>
      <c r="I30" s="4"/>
      <c r="J30" s="4"/>
      <c r="K30" s="4"/>
      <c r="L30" s="4"/>
      <c r="M30" s="4"/>
      <c r="N30" s="4"/>
      <c r="O30" s="4"/>
      <c r="P30" s="4"/>
      <c r="Q30" s="4"/>
    </row>
    <row r="31" spans="1:17" ht="45" hidden="1" customHeight="1" x14ac:dyDescent="0.25">
      <c r="A31" s="44" t="s">
        <v>3351</v>
      </c>
      <c r="B31" s="385" t="s">
        <v>3352</v>
      </c>
      <c r="C31" s="386"/>
      <c r="D31" s="4"/>
      <c r="E31" s="4"/>
      <c r="F31" s="4"/>
      <c r="G31" s="4"/>
      <c r="H31" s="4"/>
      <c r="I31" s="4"/>
      <c r="J31" s="4"/>
      <c r="K31" s="4"/>
      <c r="L31" s="4"/>
      <c r="M31" s="4"/>
      <c r="N31" s="4"/>
      <c r="O31" s="4"/>
      <c r="P31" s="4"/>
      <c r="Q31" s="4"/>
    </row>
    <row r="32" spans="1:17" ht="45" hidden="1" customHeight="1" x14ac:dyDescent="0.25">
      <c r="A32" s="44" t="s">
        <v>3353</v>
      </c>
      <c r="B32" s="385" t="s">
        <v>3354</v>
      </c>
      <c r="C32" s="386"/>
      <c r="D32" s="4"/>
      <c r="E32" s="4"/>
      <c r="F32" s="4"/>
      <c r="G32" s="4"/>
      <c r="H32" s="4"/>
      <c r="I32" s="4"/>
      <c r="J32" s="4"/>
      <c r="K32" s="4"/>
      <c r="L32" s="4"/>
      <c r="M32" s="4"/>
      <c r="N32" s="4"/>
      <c r="O32" s="4"/>
      <c r="P32" s="4"/>
      <c r="Q32" s="4"/>
    </row>
    <row r="33" spans="1:21" ht="72" hidden="1" customHeight="1" x14ac:dyDescent="0.25">
      <c r="A33" s="44" t="s">
        <v>3355</v>
      </c>
      <c r="B33" s="385" t="s">
        <v>3356</v>
      </c>
      <c r="C33" s="386"/>
      <c r="D33" s="4"/>
      <c r="E33" s="4"/>
      <c r="F33" s="4"/>
      <c r="G33" s="4"/>
      <c r="H33" s="4"/>
      <c r="I33" s="4"/>
      <c r="J33" s="4"/>
      <c r="K33" s="4"/>
      <c r="L33" s="4"/>
      <c r="M33" s="4"/>
      <c r="N33" s="4"/>
      <c r="O33" s="4"/>
      <c r="P33" s="4"/>
      <c r="Q33" s="4"/>
    </row>
    <row r="34" spans="1:21" ht="79.5" hidden="1" customHeight="1" x14ac:dyDescent="0.25">
      <c r="A34" s="44" t="s">
        <v>3357</v>
      </c>
      <c r="B34" s="385" t="s">
        <v>3358</v>
      </c>
      <c r="C34" s="386"/>
      <c r="D34" s="4"/>
      <c r="E34" s="4"/>
      <c r="F34" s="4"/>
      <c r="G34" s="4"/>
      <c r="H34" s="4"/>
      <c r="I34" s="4"/>
      <c r="J34" s="4"/>
      <c r="K34" s="4"/>
      <c r="L34" s="4"/>
      <c r="M34" s="4"/>
      <c r="N34" s="4"/>
      <c r="O34" s="4"/>
      <c r="P34" s="4"/>
      <c r="Q34" s="4"/>
    </row>
    <row r="35" spans="1:21" ht="70.5" hidden="1" customHeight="1" x14ac:dyDescent="0.25">
      <c r="A35" s="44" t="s">
        <v>3359</v>
      </c>
      <c r="B35" s="385" t="s">
        <v>3360</v>
      </c>
      <c r="C35" s="386"/>
      <c r="D35" s="4"/>
      <c r="E35" s="4"/>
      <c r="F35" s="4"/>
      <c r="G35" s="4"/>
      <c r="H35" s="4"/>
      <c r="I35" s="4"/>
      <c r="J35" s="4"/>
      <c r="K35" s="4"/>
      <c r="L35" s="4"/>
      <c r="M35" s="4"/>
      <c r="N35" s="4"/>
      <c r="O35" s="4"/>
      <c r="P35" s="4"/>
      <c r="Q35" s="4"/>
    </row>
    <row r="36" spans="1:21" ht="45.75" hidden="1" customHeight="1" x14ac:dyDescent="0.25">
      <c r="A36" s="44" t="s">
        <v>3361</v>
      </c>
      <c r="B36" s="385" t="s">
        <v>3362</v>
      </c>
      <c r="C36" s="386"/>
      <c r="D36" s="4"/>
      <c r="E36" s="4"/>
      <c r="F36" s="4"/>
      <c r="G36" s="4"/>
      <c r="H36" s="4"/>
      <c r="I36" s="4"/>
      <c r="J36" s="4"/>
      <c r="K36" s="4"/>
      <c r="L36" s="4"/>
      <c r="M36" s="4"/>
      <c r="N36" s="4"/>
      <c r="O36" s="4"/>
      <c r="P36" s="4"/>
      <c r="Q36" s="4"/>
    </row>
    <row r="37" spans="1:21" ht="54.75" hidden="1" customHeight="1" x14ac:dyDescent="0.25">
      <c r="A37" s="44" t="s">
        <v>3363</v>
      </c>
      <c r="B37" s="385" t="s">
        <v>3364</v>
      </c>
      <c r="C37" s="386"/>
      <c r="D37" s="4"/>
      <c r="E37" s="4"/>
      <c r="F37" s="4"/>
      <c r="G37" s="4"/>
      <c r="H37" s="4"/>
      <c r="I37" s="4"/>
      <c r="J37" s="4"/>
      <c r="K37" s="4"/>
      <c r="L37" s="4"/>
      <c r="M37" s="4"/>
      <c r="N37" s="4"/>
      <c r="O37" s="4"/>
      <c r="P37" s="4"/>
      <c r="Q37" s="4"/>
    </row>
    <row r="38" spans="1:21" ht="37.5" hidden="1" customHeight="1" x14ac:dyDescent="0.25">
      <c r="A38" s="44" t="s">
        <v>3365</v>
      </c>
      <c r="B38" s="385" t="s">
        <v>3366</v>
      </c>
      <c r="C38" s="386"/>
      <c r="D38" s="4"/>
      <c r="E38" s="4"/>
      <c r="F38" s="4"/>
      <c r="G38" s="4"/>
      <c r="H38" s="4"/>
      <c r="I38" s="4"/>
      <c r="J38" s="4"/>
      <c r="K38" s="4"/>
      <c r="L38" s="4"/>
      <c r="M38" s="4"/>
      <c r="N38" s="4"/>
      <c r="O38" s="4"/>
      <c r="P38" s="4"/>
      <c r="Q38" s="4"/>
    </row>
    <row r="39" spans="1:21" ht="61.5" hidden="1" customHeight="1" x14ac:dyDescent="0.25">
      <c r="A39" s="44" t="s">
        <v>3367</v>
      </c>
      <c r="B39" s="385" t="s">
        <v>3368</v>
      </c>
      <c r="C39" s="386"/>
      <c r="D39" s="4"/>
      <c r="E39" s="4"/>
      <c r="F39" s="4"/>
      <c r="G39" s="4"/>
      <c r="H39" s="4"/>
      <c r="I39" s="4"/>
      <c r="J39" s="4"/>
      <c r="K39" s="4"/>
      <c r="L39" s="4"/>
      <c r="M39" s="4"/>
      <c r="N39" s="4"/>
      <c r="O39" s="4"/>
      <c r="P39" s="4"/>
      <c r="Q39" s="4"/>
    </row>
    <row r="40" spans="1:21" ht="53.25" hidden="1" customHeight="1" x14ac:dyDescent="0.25">
      <c r="A40" s="44" t="s">
        <v>3369</v>
      </c>
      <c r="B40" s="385" t="s">
        <v>3370</v>
      </c>
      <c r="C40" s="386"/>
      <c r="D40" s="4"/>
      <c r="E40" s="4"/>
      <c r="F40" s="4"/>
      <c r="G40" s="4"/>
      <c r="H40" s="4"/>
      <c r="I40" s="4"/>
      <c r="J40" s="4"/>
      <c r="K40" s="4"/>
      <c r="L40" s="4"/>
      <c r="M40" s="4"/>
      <c r="N40" s="4"/>
      <c r="O40" s="4"/>
      <c r="P40" s="4"/>
      <c r="Q40" s="4"/>
    </row>
    <row r="41" spans="1:21" ht="73.5" hidden="1" customHeight="1" x14ac:dyDescent="0.25">
      <c r="A41" s="44" t="s">
        <v>3371</v>
      </c>
      <c r="B41" s="385" t="s">
        <v>3372</v>
      </c>
      <c r="C41" s="386"/>
      <c r="D41" s="4"/>
      <c r="E41" s="4"/>
      <c r="F41" s="4"/>
      <c r="G41" s="4"/>
      <c r="H41" s="4"/>
      <c r="I41" s="4"/>
      <c r="J41" s="4"/>
      <c r="K41" s="4"/>
      <c r="L41" s="4"/>
      <c r="M41" s="4"/>
      <c r="N41" s="4"/>
      <c r="O41" s="4"/>
      <c r="P41" s="4"/>
      <c r="Q41" s="4"/>
    </row>
    <row r="42" spans="1:21" ht="57.75" hidden="1" customHeight="1" x14ac:dyDescent="0.25">
      <c r="A42" s="44" t="s">
        <v>3373</v>
      </c>
      <c r="B42" s="385" t="s">
        <v>3374</v>
      </c>
      <c r="C42" s="386"/>
      <c r="D42" s="4"/>
      <c r="E42" s="4"/>
      <c r="F42" s="4"/>
      <c r="G42" s="4"/>
      <c r="H42" s="4"/>
      <c r="I42" s="4"/>
      <c r="J42" s="4"/>
      <c r="K42" s="4"/>
      <c r="L42" s="4"/>
      <c r="M42" s="4"/>
      <c r="N42" s="4"/>
      <c r="O42" s="4"/>
      <c r="P42" s="4"/>
      <c r="Q42" s="4"/>
    </row>
    <row r="43" spans="1:21" ht="84" hidden="1" customHeight="1" x14ac:dyDescent="0.25">
      <c r="A43" s="44" t="s">
        <v>3375</v>
      </c>
      <c r="B43" s="385" t="s">
        <v>3376</v>
      </c>
      <c r="C43" s="386"/>
      <c r="D43" s="4"/>
      <c r="E43" s="4"/>
      <c r="F43" s="4"/>
      <c r="G43" s="4"/>
      <c r="H43" s="4"/>
      <c r="I43" s="4"/>
      <c r="J43" s="4"/>
      <c r="K43" s="4"/>
      <c r="L43" s="4"/>
      <c r="M43" s="4"/>
      <c r="N43" s="4"/>
      <c r="O43" s="4"/>
      <c r="P43" s="4"/>
      <c r="Q43" s="4"/>
    </row>
    <row r="44" spans="1:21" ht="48" hidden="1" customHeight="1" x14ac:dyDescent="0.25">
      <c r="A44" s="44" t="s">
        <v>3377</v>
      </c>
      <c r="B44" s="385" t="s">
        <v>3378</v>
      </c>
      <c r="C44" s="386"/>
      <c r="D44" s="4"/>
      <c r="E44" s="4"/>
      <c r="F44" s="4"/>
      <c r="G44" s="4"/>
      <c r="H44" s="4"/>
      <c r="I44" s="4"/>
      <c r="J44" s="4"/>
      <c r="K44" s="4"/>
      <c r="L44" s="4"/>
      <c r="M44" s="4"/>
      <c r="N44" s="4"/>
      <c r="O44" s="4"/>
      <c r="P44" s="4"/>
      <c r="Q44" s="4"/>
    </row>
    <row r="45" spans="1:21" ht="57" hidden="1" customHeight="1" x14ac:dyDescent="0.25">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87" t="s">
        <v>3382</v>
      </c>
      <c r="C46" s="386"/>
      <c r="D46" s="42"/>
      <c r="E46" s="4"/>
      <c r="F46" s="4"/>
      <c r="G46" s="4"/>
      <c r="H46" s="4"/>
      <c r="I46" s="4"/>
      <c r="J46" s="4"/>
      <c r="K46" s="4"/>
      <c r="L46" s="4"/>
      <c r="M46" s="4"/>
      <c r="N46" s="4"/>
      <c r="O46" s="4"/>
      <c r="P46" s="4"/>
      <c r="Q46" s="4"/>
    </row>
    <row r="47" spans="1:21" ht="66" hidden="1" customHeight="1" x14ac:dyDescent="0.25">
      <c r="A47" s="50" t="s">
        <v>3383</v>
      </c>
      <c r="B47" s="388" t="s">
        <v>3384</v>
      </c>
      <c r="C47" s="388"/>
      <c r="D47" s="4"/>
      <c r="E47" s="4"/>
      <c r="F47" s="4"/>
      <c r="G47" s="4"/>
      <c r="H47" s="4"/>
      <c r="I47" s="4"/>
      <c r="J47" s="4"/>
      <c r="K47" s="4"/>
      <c r="L47" s="4"/>
      <c r="M47" s="4"/>
      <c r="N47" s="4"/>
      <c r="O47" s="4"/>
      <c r="P47" s="4"/>
      <c r="Q47" s="4"/>
    </row>
    <row r="48" spans="1:21" ht="123.75" customHeight="1" x14ac:dyDescent="0.25">
      <c r="A48" s="312" t="s">
        <v>3385</v>
      </c>
      <c r="B48" s="384" t="s">
        <v>3386</v>
      </c>
      <c r="C48" s="383"/>
      <c r="D48" s="4"/>
      <c r="E48" s="4"/>
      <c r="F48" s="4"/>
      <c r="G48" s="4"/>
      <c r="H48" s="4"/>
      <c r="I48" s="4"/>
      <c r="J48" s="4"/>
      <c r="K48" s="4"/>
      <c r="L48" s="4"/>
      <c r="M48" s="4"/>
      <c r="N48" s="4"/>
      <c r="O48" s="4"/>
      <c r="P48" s="4"/>
      <c r="Q48" s="4"/>
    </row>
    <row r="49" spans="1:17" s="306" customFormat="1" ht="34.5" customHeight="1" x14ac:dyDescent="0.25">
      <c r="A49" s="312" t="s">
        <v>3387</v>
      </c>
      <c r="B49" s="382" t="s">
        <v>3388</v>
      </c>
      <c r="C49" s="383"/>
      <c r="D49" s="4"/>
      <c r="E49" s="4"/>
      <c r="F49" s="4"/>
      <c r="G49" s="4"/>
      <c r="H49" s="4"/>
      <c r="I49" s="4"/>
      <c r="J49" s="4"/>
      <c r="K49" s="4"/>
      <c r="L49" s="4"/>
      <c r="M49" s="4"/>
      <c r="N49" s="4"/>
      <c r="O49" s="4"/>
      <c r="P49" s="4"/>
      <c r="Q49" s="4"/>
    </row>
    <row r="50" spans="1:17" s="313" customFormat="1" ht="34.5" customHeight="1" x14ac:dyDescent="0.25">
      <c r="A50" s="312" t="s">
        <v>3389</v>
      </c>
      <c r="B50" s="382" t="s">
        <v>3390</v>
      </c>
      <c r="C50" s="383"/>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2022-09-10T13:03:37Z</dcterms:modified>
</cp:coreProperties>
</file>